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OoW2mVeysqUuUge3G4fBLKLWJtacvv/r9xvh9oas6F0HgWp2UA1mbgwpuMqxgLZuCcC5Pr0wfwceO+JZS37j5g==" workbookSaltValue="JvHvsAEz6QfmscgY7UIALg==" workbookSpinCount="100000" lockStructure="1"/>
  <bookViews>
    <workbookView xWindow="0" yWindow="0" windowWidth="28800" windowHeight="12300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X494" i="1" s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/>
  <c r="AY459" i="1"/>
  <c r="AX459" i="1"/>
  <c r="AY455" i="1"/>
  <c r="AX455" i="1"/>
  <c r="AY451" i="1"/>
  <c r="AX451" i="1"/>
  <c r="AY448" i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X72" i="1" s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X502" i="1" l="1"/>
  <c r="AY489" i="1"/>
  <c r="AY447" i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17" i="1" s="1"/>
  <c r="AY187" i="1"/>
  <c r="AX222" i="1"/>
  <c r="AX416" i="1"/>
  <c r="AY222" i="1"/>
  <c r="AX187" i="1"/>
  <c r="AX477" i="1" l="1"/>
  <c r="AX453" i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<sst xmlns="http://schemas.openxmlformats.org/spreadsheetml/2006/main" count="1085" uniqueCount="1066">
  <si>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</si>
  <si>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</si>
  <si>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</si>
  <si>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</si>
  <si>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2020</t>
  </si>
  <si>
    <t>2019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</si>
  <si>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</si>
  <si>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</si>
  <si>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</si>
  <si>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</si>
  <si>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</si>
  <si>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</si>
  <si>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</si>
  <si>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</si>
  <si>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</si>
  <si>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</si>
  <si>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</si>
  <si>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</si>
  <si>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</si>
  <si>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</si>
  <si>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</si>
  <si>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</si>
  <si>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</si>
  <si>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</si>
  <si>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</si>
  <si>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</si>
  <si>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</si>
  <si>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</si>
  <si>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</si>
  <si>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</si>
  <si>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</si>
  <si>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</si>
  <si>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</si>
  <si>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</si>
  <si>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</si>
  <si>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</si>
  <si>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</si>
  <si>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</si>
  <si>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</si>
  <si>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</si>
  <si>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</si>
  <si>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</si>
  <si>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</si>
  <si>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</si>
  <si>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</si>
  <si>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</si>
  <si>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</si>
  <si>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</si>
  <si>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</si>
  <si>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</si>
  <si>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</si>
  <si>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</si>
  <si>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</si>
  <si>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</si>
  <si>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</si>
  <si>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</si>
  <si>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</si>
  <si>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</si>
  <si>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</si>
  <si>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</si>
  <si>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</si>
  <si>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</si>
  <si>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</si>
  <si>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</si>
  <si>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</si>
  <si>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</si>
  <si>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</si>
  <si>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</si>
  <si>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</si>
  <si>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</si>
  <si>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</si>
  <si>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</si>
  <si>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</si>
  <si>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</si>
  <si>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</si>
  <si>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</si>
  <si>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</si>
  <si>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</si>
  <si>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</si>
  <si>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</si>
  <si>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</si>
  <si>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</si>
  <si>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</si>
  <si>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</si>
  <si>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</si>
  <si>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</si>
  <si>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</si>
  <si>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</si>
  <si>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</si>
  <si>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</si>
  <si>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</si>
  <si>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</si>
  <si>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</si>
  <si>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</si>
  <si>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</si>
  <si>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</si>
  <si>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</si>
  <si>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</si>
  <si>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</si>
  <si>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</si>
  <si>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</si>
  <si>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</si>
  <si>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</si>
  <si>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</si>
  <si>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</si>
  <si>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</si>
  <si>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</si>
  <si>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</si>
  <si>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</si>
  <si>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</si>
  <si>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</si>
  <si>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</si>
  <si>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</si>
  <si>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</si>
  <si>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</si>
  <si>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</si>
  <si>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</si>
  <si>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</si>
  <si>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</si>
  <si>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</si>
  <si>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</si>
  <si>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</si>
  <si>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</si>
  <si>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</si>
  <si>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</si>
  <si>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</si>
  <si>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</si>
  <si>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</si>
  <si>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</si>
  <si>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</si>
  <si>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</si>
  <si>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</si>
  <si>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</si>
  <si>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</si>
  <si>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</si>
  <si>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</si>
  <si>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</si>
  <si>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</si>
  <si>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</si>
  <si>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</si>
  <si>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</si>
  <si>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</si>
  <si>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</si>
  <si>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</si>
  <si>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</si>
  <si>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</si>
  <si>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</si>
  <si>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</si>
  <si>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</si>
  <si>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</si>
  <si>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</si>
  <si>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</si>
  <si>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</si>
  <si>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</si>
  <si>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</si>
  <si>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</si>
  <si>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</si>
  <si>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</si>
  <si>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</si>
  <si>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</si>
  <si>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</si>
  <si>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</si>
  <si>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</si>
  <si>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</si>
  <si>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</si>
  <si>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</si>
  <si>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</si>
  <si>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</si>
  <si>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</si>
  <si>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</si>
  <si>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</si>
  <si>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</si>
  <si>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</si>
  <si>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</si>
  <si>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</si>
  <si>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</si>
  <si>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</si>
  <si>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</si>
  <si>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</si>
  <si>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</si>
  <si>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</si>
  <si>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</si>
  <si>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</si>
  <si>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</si>
  <si>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</si>
  <si>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</si>
  <si>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</si>
  <si>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</si>
  <si>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</si>
  <si>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</si>
  <si>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</si>
  <si>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</si>
  <si>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</si>
  <si>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</si>
  <si>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</si>
  <si>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</si>
  <si>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</si>
  <si>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</si>
  <si>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</si>
  <si>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</si>
  <si>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</si>
  <si>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</si>
  <si>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</si>
  <si>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</si>
  <si>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</si>
  <si>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</si>
  <si>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</si>
  <si>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</si>
  <si>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</si>
  <si>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</si>
  <si>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</si>
  <si>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</si>
  <si>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</si>
  <si>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</si>
  <si>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</si>
  <si>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</si>
  <si>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</si>
  <si>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</si>
  <si>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</si>
  <si>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</si>
  <si>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</si>
  <si>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</si>
  <si>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</si>
  <si>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</si>
  <si>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</si>
  <si>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</si>
  <si>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</si>
  <si>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</si>
  <si>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</si>
  <si>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</si>
  <si>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</si>
  <si>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</si>
  <si>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</si>
  <si>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</si>
  <si>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</si>
  <si>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</si>
  <si>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</si>
  <si>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</si>
  <si>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</si>
  <si>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</si>
  <si>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</si>
  <si>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</si>
  <si>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</si>
  <si>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</si>
  <si>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</si>
  <si>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</si>
  <si>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</si>
  <si>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</si>
  <si>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</si>
  <si>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</si>
  <si>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</si>
  <si>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</si>
  <si>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</si>
  <si>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</si>
  <si>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</si>
  <si>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</si>
  <si>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</si>
  <si>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</si>
  <si>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</si>
  <si>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</si>
  <si>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</si>
  <si>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</si>
  <si>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</si>
  <si>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</si>
  <si>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</si>
  <si>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</si>
  <si>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</si>
  <si>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</si>
  <si>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</si>
  <si>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</si>
  <si>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</si>
  <si>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</si>
  <si>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</si>
  <si>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</si>
  <si>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</si>
  <si>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</si>
  <si>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</si>
  <si>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</si>
  <si>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</si>
  <si>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</si>
  <si>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</si>
  <si>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</si>
  <si>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</si>
  <si>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</si>
  <si>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</si>
  <si>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</si>
  <si>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</si>
  <si>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</si>
  <si>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</si>
  <si>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</si>
  <si>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</si>
  <si>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</si>
  <si>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</si>
  <si>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</si>
  <si>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</si>
  <si>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</si>
  <si>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</si>
  <si>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</si>
  <si>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</si>
  <si>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</si>
  <si>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</si>
  <si>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</si>
  <si>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</si>
  <si>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</si>
  <si>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</si>
  <si>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</si>
  <si>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</si>
  <si>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</si>
  <si>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</si>
  <si>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</si>
  <si>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</si>
  <si>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</si>
  <si>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</si>
  <si>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</si>
  <si>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</si>
  <si>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</si>
  <si>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</si>
  <si>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</si>
  <si>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</si>
  <si>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</si>
  <si>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</si>
  <si>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</si>
  <si>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</si>
  <si>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</si>
  <si>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</si>
  <si>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</si>
  <si>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</si>
  <si>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</si>
  <si>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</si>
  <si>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</si>
  <si>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</si>
  <si>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</si>
  <si>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</si>
  <si>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</si>
  <si>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</si>
  <si>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</si>
  <si>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</si>
  <si>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</si>
  <si>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</si>
  <si>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</si>
  <si>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</si>
  <si>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</si>
  <si>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</si>
  <si>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</si>
  <si>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</si>
  <si>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</si>
  <si>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</si>
  <si>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</si>
  <si>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</si>
  <si>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</si>
  <si>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</si>
  <si>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</si>
  <si>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</si>
  <si>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</si>
  <si>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</si>
  <si>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</si>
  <si>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</si>
  <si>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</si>
  <si>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</si>
  <si>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</si>
  <si>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</si>
  <si>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</si>
  <si>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</si>
  <si>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</si>
  <si>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</si>
  <si>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</si>
  <si>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</si>
  <si>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</si>
  <si>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</si>
  <si>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</si>
  <si>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</si>
  <si>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</si>
  <si>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</si>
  <si>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</si>
  <si>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</si>
  <si>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</si>
  <si>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</si>
  <si>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</si>
  <si>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</si>
  <si>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</si>
  <si>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</si>
  <si>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</si>
  <si>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</si>
  <si>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</si>
  <si>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</si>
  <si>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</si>
  <si>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</si>
  <si>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</si>
  <si>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</si>
  <si>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</si>
  <si>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</si>
  <si>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</si>
  <si>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</si>
  <si>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</si>
  <si>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</si>
  <si>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</si>
  <si>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</si>
  <si>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</si>
  <si>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</si>
  <si>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</si>
  <si>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</si>
  <si>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</si>
  <si>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</si>
  <si>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</si>
  <si>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</si>
  <si>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</si>
  <si>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</si>
  <si>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</si>
  <si>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</si>
  <si>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</si>
  <si>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</si>
  <si>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</si>
  <si>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</si>
  <si>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</si>
  <si>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</si>
  <si>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</si>
  <si>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</si>
  <si>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</si>
  <si>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</si>
  <si>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</si>
  <si>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</si>
  <si>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</si>
  <si>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</si>
  <si>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</si>
  <si>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</si>
  <si>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</si>
  <si>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</si>
  <si>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</si>
  <si>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</si>
  <si>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</si>
  <si>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</si>
  <si>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</si>
  <si>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</si>
  <si>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</si>
  <si>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</si>
  <si>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</si>
  <si>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</si>
  <si>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</si>
  <si>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</si>
  <si>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</si>
  <si>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</si>
  <si>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</si>
  <si>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</si>
  <si>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</si>
  <si>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</si>
  <si>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</si>
  <si>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</si>
  <si>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</si>
  <si>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</si>
  <si>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</si>
  <si>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</si>
  <si>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</si>
  <si>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</si>
  <si>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</si>
  <si>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</si>
  <si>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</si>
  <si>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</si>
  <si>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</si>
  <si>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</si>
  <si>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</si>
  <si>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</si>
  <si>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</si>
  <si>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</si>
  <si>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</si>
  <si>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</si>
  <si>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</si>
  <si>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</si>
  <si>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</si>
  <si>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</si>
  <si>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</si>
  <si>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</si>
  <si>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</si>
  <si>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</si>
  <si>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</si>
  <si>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</si>
  <si>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</si>
  <si>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</si>
  <si>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</si>
  <si>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</si>
  <si>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</si>
  <si>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</si>
  <si>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</si>
  <si>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</si>
  <si>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</si>
  <si>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</si>
  <si>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</si>
  <si>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</si>
  <si>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</si>
  <si>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</si>
  <si>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</si>
  <si>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</si>
  <si>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</si>
  <si>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</si>
  <si>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</si>
  <si>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</si>
  <si>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</si>
  <si>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</si>
  <si>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</si>
  <si>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</si>
  <si>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</si>
  <si>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</si>
  <si>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</si>
  <si>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</si>
  <si>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</si>
  <si>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</si>
  <si>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</si>
  <si>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</si>
  <si>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</si>
  <si>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</si>
  <si>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</si>
  <si>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</si>
  <si>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</si>
  <si>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</si>
  <si>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</si>
  <si>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</si>
  <si>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</si>
  <si>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</si>
  <si>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</si>
  <si>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</si>
  <si>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</si>
  <si>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</si>
  <si>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</si>
  <si>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</si>
  <si>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</si>
  <si>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</si>
  <si>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</si>
  <si>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</si>
  <si>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</si>
  <si>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</si>
  <si>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</si>
  <si>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</si>
  <si>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</si>
  <si>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</si>
  <si>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</si>
  <si>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</si>
  <si>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</si>
  <si>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</si>
  <si>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</si>
  <si>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</si>
  <si>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</si>
  <si>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</si>
  <si>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</si>
  <si>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</si>
  <si>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</si>
  <si>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</si>
  <si>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</si>
  <si>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</si>
  <si>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</si>
  <si>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</si>
  <si>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</si>
  <si>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</si>
  <si>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</si>
  <si>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</si>
  <si>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</si>
  <si>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</si>
  <si>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</si>
  <si>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</si>
  <si>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</si>
  <si>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</si>
  <si>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</si>
  <si>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</si>
  <si>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</si>
  <si>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</si>
  <si>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</si>
  <si>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</si>
  <si>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</si>
  <si>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</si>
  <si>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</si>
  <si>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</si>
  <si>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</si>
  <si>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</si>
  <si>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</si>
  <si>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</si>
  <si>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</si>
  <si>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</si>
  <si>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</si>
  <si>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</si>
  <si>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</si>
  <si>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</si>
  <si>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</si>
  <si>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</si>
  <si>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</si>
  <si>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</si>
  <si>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</si>
  <si>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</si>
  <si>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</si>
  <si>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</si>
  <si>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</si>
  <si>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</si>
  <si>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</si>
  <si>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</si>
  <si>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</si>
  <si>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</si>
  <si>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</si>
  <si>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</si>
  <si>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</si>
  <si>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</si>
  <si>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</si>
  <si>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</si>
  <si>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</si>
  <si>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</si>
  <si>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</si>
  <si>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</si>
  <si>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</si>
  <si>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</si>
  <si>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</si>
  <si>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</si>
  <si>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</si>
  <si>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</si>
  <si>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</si>
  <si>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</si>
  <si>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</si>
  <si>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</si>
  <si>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</si>
  <si>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</si>
  <si>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</si>
  <si>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</si>
  <si>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</si>
  <si>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</si>
  <si>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</si>
  <si>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</si>
  <si>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</si>
  <si>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</si>
  <si>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</si>
  <si>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</si>
  <si>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</si>
  <si>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</si>
  <si>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</si>
  <si>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</si>
  <si>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</si>
  <si>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</si>
  <si>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</si>
  <si>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</si>
  <si>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</si>
  <si>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</si>
  <si>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</si>
  <si>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</si>
  <si>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</si>
  <si>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</si>
  <si>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</si>
  <si>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</si>
  <si>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</si>
  <si>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</si>
  <si>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</si>
  <si>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</si>
  <si>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</si>
  <si>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</si>
  <si>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</si>
  <si>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</si>
  <si>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</si>
  <si>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</si>
  <si>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</si>
  <si>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</si>
  <si>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</si>
  <si>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</si>
  <si>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</si>
  <si>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</si>
  <si>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</si>
  <si>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</si>
  <si>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</si>
  <si>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</si>
  <si>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</si>
  <si>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</si>
  <si>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</si>
  <si>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</si>
  <si>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</si>
  <si>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</si>
  <si>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</si>
  <si>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</si>
  <si>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</si>
  <si>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</si>
  <si>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</si>
  <si>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</si>
  <si>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</si>
  <si>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</si>
  <si>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</si>
  <si>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</si>
  <si>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</si>
  <si>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</si>
  <si>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</si>
  <si>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</si>
  <si>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</si>
  <si>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</si>
  <si>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</si>
  <si>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</si>
  <si>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</si>
  <si>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</si>
  <si>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</si>
  <si>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</si>
  <si>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</si>
  <si>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</si>
  <si>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</si>
  <si>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</si>
  <si>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</si>
  <si>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</si>
  <si>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</si>
  <si>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</si>
  <si>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</si>
  <si>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</si>
  <si>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</si>
  <si>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</si>
  <si>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</si>
  <si>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</si>
  <si>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</si>
  <si>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</si>
  <si>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</si>
  <si>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</si>
  <si>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</si>
  <si>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</si>
  <si>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</si>
  <si>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</si>
  <si>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</si>
  <si>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</si>
  <si>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</si>
  <si>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</si>
  <si>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</si>
  <si>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</si>
  <si>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</si>
  <si>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</si>
  <si>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</si>
  <si>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</si>
  <si>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</si>
  <si>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</si>
  <si>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</si>
  <si>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</si>
  <si>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</si>
  <si>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</si>
  <si>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</si>
  <si>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</si>
  <si>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</si>
  <si>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</si>
  <si>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</si>
  <si>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</si>
  <si>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</si>
  <si>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</si>
  <si>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</si>
  <si>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</si>
  <si>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</si>
  <si>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</si>
  <si>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</si>
  <si>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</si>
  <si>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</si>
  <si>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</si>
  <si>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</si>
  <si>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</si>
  <si>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</si>
  <si>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</si>
  <si>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</si>
  <si>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</si>
  <si>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</si>
  <si>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</si>
  <si>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</si>
  <si>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</si>
  <si>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</si>
  <si>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</si>
  <si>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</si>
  <si>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</si>
  <si>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</si>
  <si>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</si>
  <si>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</si>
  <si>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</si>
  <si>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</si>
  <si>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</si>
  <si>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</si>
  <si>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</si>
  <si>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</si>
  <si>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</si>
  <si>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</si>
  <si>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</si>
  <si>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</si>
  <si>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</si>
  <si>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</si>
  <si>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</si>
  <si>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</si>
  <si>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</si>
  <si>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</si>
  <si>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</si>
  <si>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</si>
  <si>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</si>
  <si>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</si>
  <si>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</si>
  <si>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</si>
  <si>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</si>
  <si>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</si>
  <si>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</si>
  <si>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</si>
  <si>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</si>
  <si>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</si>
  <si>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</si>
  <si>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</si>
  <si>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</si>
  <si>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</si>
  <si>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</si>
  <si>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</si>
  <si>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</si>
  <si>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</si>
  <si>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</si>
  <si>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</si>
  <si>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</si>
  <si>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</si>
  <si>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</si>
  <si>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</si>
  <si>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</si>
  <si>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</si>
  <si>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</si>
  <si>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</si>
  <si>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</si>
  <si>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</si>
  <si>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</si>
  <si>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</si>
  <si>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</si>
  <si>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</si>
  <si>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</si>
  <si>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</si>
  <si>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</si>
  <si>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</si>
  <si>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</si>
  <si>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</si>
  <si>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</si>
  <si>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</si>
  <si>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</si>
  <si>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</si>
  <si>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</si>
  <si>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</si>
  <si>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</si>
  <si>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</si>
  <si>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</si>
  <si>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</si>
  <si>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</si>
  <si>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</si>
  <si>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</si>
  <si>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</si>
  <si>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</si>
  <si>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</si>
  <si>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</si>
  <si>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</si>
  <si>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</si>
  <si>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</si>
  <si>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</si>
  <si>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</si>
  <si>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</si>
  <si>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</si>
  <si>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</si>
  <si>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</si>
  <si>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</si>
  <si>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</si>
  <si>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</si>
  <si>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</si>
  <si>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</si>
  <si>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</si>
  <si>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</si>
  <si>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</si>
  <si>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</si>
  <si>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</si>
  <si>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</si>
  <si>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</si>
  <si>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</si>
  <si>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</si>
  <si>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</si>
  <si>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</si>
  <si>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</si>
  <si>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</si>
  <si>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</si>
  <si>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</si>
  <si>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</si>
  <si>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</si>
  <si>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</si>
  <si>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</si>
  <si>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</si>
  <si>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</si>
  <si>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</si>
  <si>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</si>
  <si>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</si>
  <si>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</si>
  <si>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</si>
  <si>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</si>
  <si>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</si>
  <si>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</si>
  <si>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</si>
  <si>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</si>
  <si>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</si>
  <si>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</si>
  <si>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</si>
  <si>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</si>
  <si>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</si>
  <si>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</si>
  <si>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</si>
  <si>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</si>
  <si>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</si>
  <si>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</si>
  <si>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</si>
  <si>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</si>
  <si>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</si>
  <si>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</si>
  <si>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</si>
  <si>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</si>
  <si>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</si>
  <si>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</si>
  <si>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</si>
  <si>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</si>
  <si>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</si>
  <si>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</si>
  <si>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</si>
  <si>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</si>
  <si>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</si>
  <si>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</si>
  <si>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</si>
  <si>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</si>
  <si>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</si>
  <si>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</si>
  <si>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</si>
  <si>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</si>
  <si>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</si>
  <si>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</si>
  <si>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</si>
  <si>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</si>
  <si>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</si>
  <si>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</si>
  <si>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</si>
  <si>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</si>
  <si>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</si>
  <si>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</si>
  <si>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</si>
  <si>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</si>
  <si>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</si>
  <si>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</si>
  <si>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</si>
  <si>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</si>
  <si>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</si>
  <si>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</si>
  <si>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</si>
  <si>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</si>
  <si>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</si>
  <si>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</si>
  <si>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</si>
  <si>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</si>
  <si>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</si>
  <si>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</si>
  <si>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</si>
  <si>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</si>
  <si>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</si>
  <si>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</si>
  <si>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</si>
  <si>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</si>
  <si>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</si>
  <si>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</si>
  <si>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</si>
  <si>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</si>
  <si>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</si>
  <si>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</si>
  <si>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</si>
  <si>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</si>
  <si>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</si>
  <si>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</si>
  <si>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</si>
  <si>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</si>
  <si>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</si>
  <si>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</si>
  <si>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</si>
  <si>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</si>
  <si>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</si>
  <si>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</si>
  <si>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</si>
  <si>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</si>
  <si>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</si>
  <si>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</si>
  <si>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</si>
  <si>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</si>
  <si>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</si>
  <si>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</si>
  <si>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</si>
  <si>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</si>
  <si>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</si>
  <si>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</si>
  <si>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</si>
  <si>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</si>
  <si>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</si>
  <si>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</si>
  <si>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</si>
  <si>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</si>
  <si>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</si>
  <si>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</si>
  <si>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</si>
  <si>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</si>
  <si>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</si>
  <si>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</si>
  <si>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</si>
  <si>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</si>
  <si>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</si>
  <si>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</si>
  <si>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</si>
  <si>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</si>
  <si>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</si>
  <si>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</si>
  <si>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</si>
  <si>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</si>
  <si>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</si>
  <si>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</si>
  <si>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</si>
  <si>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</si>
  <si>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</si>
  <si>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</si>
  <si>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</si>
  <si>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</si>
  <si>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</si>
  <si>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</si>
  <si>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</si>
  <si>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</si>
  <si>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</si>
  <si>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</si>
  <si>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</si>
  <si>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</si>
  <si>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</si>
  <si>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</si>
  <si>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</si>
  <si>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</si>
  <si>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</si>
  <si>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</si>
  <si>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</si>
  <si>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</si>
  <si>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</si>
  <si>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</si>
  <si>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</si>
  <si>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</si>
  <si>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</si>
  <si>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</si>
  <si>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</si>
  <si>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</si>
  <si>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</si>
  <si>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</si>
  <si>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</si>
  <si>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</si>
  <si>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</si>
  <si>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</si>
  <si>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</si>
  <si>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</si>
  <si>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</si>
  <si>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</si>
  <si>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</si>
  <si>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</si>
  <si>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</si>
  <si>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</si>
  <si>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</si>
  <si>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</si>
  <si>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</si>
  <si>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</si>
  <si>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</si>
  <si>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</si>
  <si>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</si>
  <si>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</si>
  <si>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</si>
  <si>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</si>
  <si>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</si>
  <si>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</si>
  <si>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</si>
  <si>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</si>
  <si>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</si>
  <si>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</si>
  <si>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</si>
  <si>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MUNICIPIO AMATITÁN</t>
  </si>
  <si>
    <t>AL 28 FEBRERO DE 2020</t>
  </si>
  <si>
    <t>ING. GILDARDO PARTIDA MELENDREZ</t>
  </si>
  <si>
    <t>LCP MIGUEL ANGEL CORONADO MORAN</t>
  </si>
  <si>
    <t>PRESIDENTE MUNICIPAL</t>
  </si>
  <si>
    <t>ENCARGADO DE LA HACIENDA PÚBLICA MUNICIPAL</t>
  </si>
  <si>
    <t>ASEJ2020-02-30-07-2020-1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</si>
</sst>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quotePrefix="1" applyNumberFormat="1" applyFont="1" applyFill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/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4"/>
  <sheetViews>
    <sheetView tabSelected="1" topLeftCell="A523" workbookViewId="0">
      <selection activeCell="AG548" sqref="AG548:AU551"/>
    </sheetView>
  </sheetViews>
  <sheetFormatPr baseColWidth="10" defaultColWidth="0" defaultRowHeight="14.4" zeroHeight="1"/>
  <cols>
    <col min="1" max="1" width="9.6640625" style="1" bestFit="1" customWidth="1"/>
    <col min="2" max="49" width="2.88671875" style="32" customWidth="1"/>
    <col min="50" max="50" width="22.88671875" style="32" customWidth="1"/>
    <col min="51" max="51" width="22.88671875" style="33" customWidth="1"/>
    <col min="52" max="52" width="0.5546875" style="1" customWidth="1"/>
    <col min="53" max="16384" width="11.44140625" style="1" hidden="1"/>
  </cols>
  <sheetData>
    <row r="1" spans="1:51" ht="23.4">
      <c r="B1" s="42" t="s">
        <v>1059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">
      <c r="B3" s="44" t="s">
        <v>1060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" t="s">
        <v>4</v>
      </c>
      <c r="AY5" s="4" t="s">
        <v>5</v>
      </c>
    </row>
    <row r="6" spans="1:51" ht="18">
      <c r="A6" s="6" t="s">
        <v>6</v>
      </c>
      <c r="B6" s="7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6">
      <c r="A7" s="10" t="s">
        <v>8</v>
      </c>
      <c r="B7" s="11" t="s">
        <v>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7803853.1999999993</v>
      </c>
      <c r="AY7" s="13">
        <f>AY8+AY29+AY35+AY40+AY72+AY81+AY102+AY114</f>
        <v>20931418.760000002</v>
      </c>
    </row>
    <row r="8" spans="1:51">
      <c r="A8" s="10" t="s">
        <v>10</v>
      </c>
      <c r="B8" s="14" t="s">
        <v>11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4003639.8899999997</v>
      </c>
      <c r="AY8" s="15">
        <f>AY9+AY11+AY15+AY16+AY17+AY18+AY19+AY25+AY27</f>
        <v>13623667.020000001</v>
      </c>
    </row>
    <row r="9" spans="1:51">
      <c r="A9" s="10">
        <v>41110</v>
      </c>
      <c r="B9" s="16" t="s">
        <v>12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1750</v>
      </c>
    </row>
    <row r="10" spans="1:51">
      <c r="A10" s="18" t="s">
        <v>13</v>
      </c>
      <c r="B10" s="19" t="s">
        <v>14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1750</v>
      </c>
    </row>
    <row r="11" spans="1:51">
      <c r="A11" s="10">
        <v>41120</v>
      </c>
      <c r="B11" s="16" t="s">
        <v>15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3967517.4799999995</v>
      </c>
      <c r="AY11" s="17">
        <f>SUM(AY12:AY14)</f>
        <v>13469972.420000002</v>
      </c>
    </row>
    <row r="12" spans="1:51">
      <c r="A12" s="18" t="s">
        <v>16</v>
      </c>
      <c r="B12" s="19" t="s">
        <v>17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3751669.59</v>
      </c>
      <c r="AY12" s="20">
        <v>4295376.28</v>
      </c>
    </row>
    <row r="13" spans="1:51">
      <c r="A13" s="18" t="s">
        <v>18</v>
      </c>
      <c r="B13" s="19" t="s">
        <v>19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202352.11</v>
      </c>
      <c r="AY13" s="20">
        <v>8972075.3399999999</v>
      </c>
    </row>
    <row r="14" spans="1:51">
      <c r="A14" s="18" t="s">
        <v>20</v>
      </c>
      <c r="B14" s="19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13495.78</v>
      </c>
      <c r="AY14" s="20">
        <v>202520.8</v>
      </c>
    </row>
    <row r="15" spans="1:51">
      <c r="A15" s="10" t="s">
        <v>22</v>
      </c>
      <c r="B15" s="16" t="s">
        <v>23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>
      <c r="A16" s="10" t="s">
        <v>24</v>
      </c>
      <c r="B16" s="16" t="s">
        <v>25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>
      <c r="A17" s="10" t="s">
        <v>26</v>
      </c>
      <c r="B17" s="16" t="s">
        <v>27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>
      <c r="A18" s="10" t="s">
        <v>28</v>
      </c>
      <c r="B18" s="16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>
      <c r="A19" s="10" t="s">
        <v>30</v>
      </c>
      <c r="B19" s="16" t="s">
        <v>31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36122.410000000003</v>
      </c>
      <c r="AY19" s="17">
        <f>SUM(AY20:AY24)</f>
        <v>151944.59999999998</v>
      </c>
    </row>
    <row r="20" spans="1:51">
      <c r="A20" s="18" t="s">
        <v>32</v>
      </c>
      <c r="B20" s="19" t="s">
        <v>33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33403.25</v>
      </c>
      <c r="AY20" s="20">
        <v>143212.26999999999</v>
      </c>
    </row>
    <row r="21" spans="1:51">
      <c r="A21" s="18" t="s">
        <v>34</v>
      </c>
      <c r="B21" s="19" t="s">
        <v>35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>
      <c r="A22" s="18" t="s">
        <v>36</v>
      </c>
      <c r="B22" s="19" t="s">
        <v>37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360</v>
      </c>
      <c r="AY22" s="20">
        <v>1882.65</v>
      </c>
    </row>
    <row r="23" spans="1:51">
      <c r="A23" s="18" t="s">
        <v>38</v>
      </c>
      <c r="B23" s="19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2359.16</v>
      </c>
      <c r="AY23" s="20">
        <v>6849.68</v>
      </c>
    </row>
    <row r="24" spans="1:51">
      <c r="A24" s="18" t="s">
        <v>40</v>
      </c>
      <c r="B24" s="19" t="s">
        <v>41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>
      <c r="A25" s="10" t="s">
        <v>42</v>
      </c>
      <c r="B25" s="16" t="s">
        <v>43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>
      <c r="A26" s="18" t="s">
        <v>44</v>
      </c>
      <c r="B26" s="19" t="s">
        <v>43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>
      <c r="A27" s="10" t="s">
        <v>45</v>
      </c>
      <c r="B27" s="16" t="s">
        <v>46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>
      <c r="A28" s="18" t="s">
        <v>47</v>
      </c>
      <c r="B28" s="19" t="s">
        <v>48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>
      <c r="A29" s="10" t="s">
        <v>49</v>
      </c>
      <c r="B29" s="21" t="s">
        <v>50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>
      <c r="A30" s="10" t="s">
        <v>51</v>
      </c>
      <c r="B30" s="16" t="s">
        <v>52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>
      <c r="A31" s="10" t="s">
        <v>53</v>
      </c>
      <c r="B31" s="16" t="s">
        <v>54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>
      <c r="A32" s="10" t="s">
        <v>55</v>
      </c>
      <c r="B32" s="16" t="s">
        <v>56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>
      <c r="A33" s="10" t="s">
        <v>57</v>
      </c>
      <c r="B33" s="16" t="s">
        <v>58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>
      <c r="A34" s="10" t="s">
        <v>59</v>
      </c>
      <c r="B34" s="16" t="s">
        <v>60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>
      <c r="A35" s="10" t="s">
        <v>61</v>
      </c>
      <c r="B35" s="21" t="s">
        <v>62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>
      <c r="A36" s="10" t="s">
        <v>63</v>
      </c>
      <c r="B36" s="16" t="s">
        <v>64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>
      <c r="A37" s="18" t="s">
        <v>65</v>
      </c>
      <c r="B37" s="19" t="s">
        <v>66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>
      <c r="A38" s="10" t="s">
        <v>67</v>
      </c>
      <c r="B38" s="16" t="s">
        <v>68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>
      <c r="A39" s="18" t="s">
        <v>69</v>
      </c>
      <c r="B39" s="19" t="s">
        <v>70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>
      <c r="A40" s="10" t="s">
        <v>71</v>
      </c>
      <c r="B40" s="21" t="s">
        <v>72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3509649.92</v>
      </c>
      <c r="AY40" s="15">
        <f>AY41+AY46+AY47+AY62+AY68+AY70</f>
        <v>6016840.29</v>
      </c>
    </row>
    <row r="41" spans="1:51">
      <c r="A41" s="10" t="s">
        <v>73</v>
      </c>
      <c r="B41" s="16" t="s">
        <v>74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580070.44999999995</v>
      </c>
      <c r="AY41" s="17">
        <f>SUM(AY42:AY45)</f>
        <v>724831.53</v>
      </c>
    </row>
    <row r="42" spans="1:51">
      <c r="A42" s="18" t="s">
        <v>75</v>
      </c>
      <c r="B42" s="19" t="s">
        <v>76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570870.44999999995</v>
      </c>
      <c r="AY42" s="20">
        <v>664569.5</v>
      </c>
    </row>
    <row r="43" spans="1:51">
      <c r="A43" s="18" t="s">
        <v>77</v>
      </c>
      <c r="B43" s="19" t="s">
        <v>78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1200</v>
      </c>
      <c r="AY43" s="20">
        <v>2559.52</v>
      </c>
    </row>
    <row r="44" spans="1:51">
      <c r="A44" s="18" t="s">
        <v>79</v>
      </c>
      <c r="B44" s="19" t="s">
        <v>80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0</v>
      </c>
      <c r="AY44" s="20">
        <v>5702.51</v>
      </c>
    </row>
    <row r="45" spans="1:51">
      <c r="A45" s="18" t="s">
        <v>81</v>
      </c>
      <c r="B45" s="19" t="s">
        <v>82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8000</v>
      </c>
      <c r="AY45" s="20">
        <v>52000</v>
      </c>
    </row>
    <row r="46" spans="1:51">
      <c r="A46" s="10" t="s">
        <v>83</v>
      </c>
      <c r="B46" s="16" t="s">
        <v>84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>
      <c r="A47" s="10" t="s">
        <v>85</v>
      </c>
      <c r="B47" s="16" t="s">
        <v>86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2929579.4699999997</v>
      </c>
      <c r="AY47" s="17">
        <f>SUM(AY48:AY61)</f>
        <v>5289807.88</v>
      </c>
    </row>
    <row r="48" spans="1:51">
      <c r="A48" s="18" t="s">
        <v>87</v>
      </c>
      <c r="B48" s="19" t="s">
        <v>88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459783</v>
      </c>
      <c r="AY48" s="20">
        <v>639850.30000000005</v>
      </c>
    </row>
    <row r="49" spans="1:51">
      <c r="A49" s="18" t="s">
        <v>89</v>
      </c>
      <c r="B49" s="19" t="s">
        <v>90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19349.04</v>
      </c>
      <c r="AY49" s="20">
        <v>210100.84</v>
      </c>
    </row>
    <row r="50" spans="1:51">
      <c r="A50" s="18" t="s">
        <v>91</v>
      </c>
      <c r="B50" s="19" t="s">
        <v>92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0</v>
      </c>
      <c r="AY50" s="20">
        <v>164426.18</v>
      </c>
    </row>
    <row r="51" spans="1:51">
      <c r="A51" s="18" t="s">
        <v>93</v>
      </c>
      <c r="B51" s="19" t="s">
        <v>94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>
      <c r="A52" s="18" t="s">
        <v>95</v>
      </c>
      <c r="B52" s="19" t="s">
        <v>96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2162.34</v>
      </c>
      <c r="AY52" s="20">
        <v>12430.28</v>
      </c>
    </row>
    <row r="53" spans="1:51">
      <c r="A53" s="18" t="s">
        <v>97</v>
      </c>
      <c r="B53" s="19" t="s">
        <v>98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33907.57</v>
      </c>
    </row>
    <row r="54" spans="1:51">
      <c r="A54" s="18" t="s">
        <v>99</v>
      </c>
      <c r="B54" s="19" t="s">
        <v>100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841.58</v>
      </c>
    </row>
    <row r="55" spans="1:51">
      <c r="A55" s="18" t="s">
        <v>101</v>
      </c>
      <c r="B55" s="19" t="s">
        <v>102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0</v>
      </c>
      <c r="AY55" s="20">
        <v>0</v>
      </c>
    </row>
    <row r="56" spans="1:51">
      <c r="A56" s="18" t="s">
        <v>103</v>
      </c>
      <c r="B56" s="19" t="s">
        <v>104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22500</v>
      </c>
    </row>
    <row r="57" spans="1:51">
      <c r="A57" s="18" t="s">
        <v>105</v>
      </c>
      <c r="B57" s="19" t="s">
        <v>106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2296530.59</v>
      </c>
      <c r="AY57" s="20">
        <v>3504868.04</v>
      </c>
    </row>
    <row r="58" spans="1:51">
      <c r="A58" s="18" t="s">
        <v>107</v>
      </c>
      <c r="B58" s="19" t="s">
        <v>108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22204.46</v>
      </c>
      <c r="AY58" s="20">
        <v>139805.79999999999</v>
      </c>
    </row>
    <row r="59" spans="1:51">
      <c r="A59" s="18" t="s">
        <v>109</v>
      </c>
      <c r="B59" s="19" t="s">
        <v>110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0</v>
      </c>
      <c r="AY59" s="20">
        <v>9400</v>
      </c>
    </row>
    <row r="60" spans="1:51">
      <c r="A60" s="18" t="s">
        <v>111</v>
      </c>
      <c r="B60" s="19" t="s">
        <v>112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120529.14</v>
      </c>
      <c r="AY60" s="20">
        <v>484292.35</v>
      </c>
    </row>
    <row r="61" spans="1:51">
      <c r="A61" s="18" t="s">
        <v>113</v>
      </c>
      <c r="B61" s="19" t="s">
        <v>114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9020.9</v>
      </c>
      <c r="AY61" s="20">
        <v>67384.94</v>
      </c>
    </row>
    <row r="62" spans="1:51">
      <c r="A62" s="10" t="s">
        <v>115</v>
      </c>
      <c r="B62" s="16" t="s">
        <v>116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0</v>
      </c>
      <c r="AY62" s="17">
        <f>SUM(AY63:AY67)</f>
        <v>2200.88</v>
      </c>
    </row>
    <row r="63" spans="1:51">
      <c r="A63" s="18" t="s">
        <v>117</v>
      </c>
      <c r="B63" s="19" t="s">
        <v>33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0</v>
      </c>
      <c r="AY63" s="20">
        <v>2200.88</v>
      </c>
    </row>
    <row r="64" spans="1:51">
      <c r="A64" s="18" t="s">
        <v>118</v>
      </c>
      <c r="B64" s="19" t="s">
        <v>35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>
      <c r="A65" s="18" t="s">
        <v>119</v>
      </c>
      <c r="B65" s="19" t="s">
        <v>37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>
      <c r="A66" s="18" t="s">
        <v>120</v>
      </c>
      <c r="B66" s="19" t="s">
        <v>39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>
      <c r="A67" s="18" t="s">
        <v>121</v>
      </c>
      <c r="B67" s="19" t="s">
        <v>41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>
      <c r="A68" s="10" t="s">
        <v>122</v>
      </c>
      <c r="B68" s="16" t="s">
        <v>123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>
      <c r="A69" s="18" t="s">
        <v>124</v>
      </c>
      <c r="B69" s="19" t="s">
        <v>125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>
      <c r="A70" s="10" t="s">
        <v>126</v>
      </c>
      <c r="B70" s="16" t="s">
        <v>127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0</v>
      </c>
      <c r="AY70" s="17">
        <f>SUM(AY71)</f>
        <v>0</v>
      </c>
    </row>
    <row r="71" spans="1:51">
      <c r="A71" s="18" t="s">
        <v>128</v>
      </c>
      <c r="B71" s="19" t="s">
        <v>129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0</v>
      </c>
      <c r="AY71" s="20">
        <v>0</v>
      </c>
    </row>
    <row r="72" spans="1:51">
      <c r="A72" s="10" t="s">
        <v>130</v>
      </c>
      <c r="B72" s="21" t="s">
        <v>131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275149.12</v>
      </c>
      <c r="AY72" s="15">
        <f>AY73+AY76+AY77+AY78+AY80</f>
        <v>651181.44999999995</v>
      </c>
    </row>
    <row r="73" spans="1:51">
      <c r="A73" s="10" t="s">
        <v>132</v>
      </c>
      <c r="B73" s="16" t="s">
        <v>133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275149.12</v>
      </c>
      <c r="AY73" s="17">
        <f>SUM(AY74:AY75)</f>
        <v>651181.44999999995</v>
      </c>
    </row>
    <row r="74" spans="1:51">
      <c r="A74" s="18" t="s">
        <v>134</v>
      </c>
      <c r="B74" s="19" t="s">
        <v>135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7285</v>
      </c>
      <c r="AY74" s="20">
        <v>79966</v>
      </c>
    </row>
    <row r="75" spans="1:51">
      <c r="A75" s="18" t="s">
        <v>136</v>
      </c>
      <c r="B75" s="19" t="s">
        <v>137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267864.12</v>
      </c>
      <c r="AY75" s="20">
        <v>571215.44999999995</v>
      </c>
    </row>
    <row r="76" spans="1:51">
      <c r="A76" s="10" t="s">
        <v>138</v>
      </c>
      <c r="B76" s="16" t="s">
        <v>139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>
      <c r="A77" s="10" t="s">
        <v>140</v>
      </c>
      <c r="B77" s="16" t="s">
        <v>141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>
      <c r="A78" s="10" t="s">
        <v>142</v>
      </c>
      <c r="B78" s="16" t="s">
        <v>143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>
      <c r="A79" s="18" t="s">
        <v>144</v>
      </c>
      <c r="B79" s="23" t="s">
        <v>145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>
      <c r="A80" s="10" t="s">
        <v>146</v>
      </c>
      <c r="B80" s="16" t="s">
        <v>147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>
      <c r="A81" s="10" t="s">
        <v>148</v>
      </c>
      <c r="B81" s="21" t="s">
        <v>149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15414.27</v>
      </c>
      <c r="AY81" s="15">
        <f>AY82+AY83+AY85+AY87+AY89+AY91+AY93+AY94+AY100</f>
        <v>639730</v>
      </c>
    </row>
    <row r="82" spans="1:51">
      <c r="A82" s="10" t="s">
        <v>150</v>
      </c>
      <c r="B82" s="16" t="s">
        <v>151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>
      <c r="A83" s="10" t="s">
        <v>152</v>
      </c>
      <c r="B83" s="16" t="s">
        <v>153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13886</v>
      </c>
      <c r="AY83" s="17">
        <f>SUM(AY84)</f>
        <v>15600</v>
      </c>
    </row>
    <row r="84" spans="1:51">
      <c r="A84" s="18" t="s">
        <v>154</v>
      </c>
      <c r="B84" s="23" t="s">
        <v>37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13886</v>
      </c>
      <c r="AY84" s="20">
        <v>15600</v>
      </c>
    </row>
    <row r="85" spans="1:51">
      <c r="A85" s="10" t="s">
        <v>155</v>
      </c>
      <c r="B85" s="16" t="s">
        <v>156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>
      <c r="A86" s="18" t="s">
        <v>157</v>
      </c>
      <c r="B86" s="23" t="s">
        <v>158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>
      <c r="A87" s="10" t="s">
        <v>159</v>
      </c>
      <c r="B87" s="16" t="s">
        <v>160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1528.27</v>
      </c>
      <c r="AY87" s="17">
        <f>SUM(AY88)</f>
        <v>624130</v>
      </c>
    </row>
    <row r="88" spans="1:51">
      <c r="A88" s="18" t="s">
        <v>161</v>
      </c>
      <c r="B88" s="23" t="s">
        <v>162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1528.27</v>
      </c>
      <c r="AY88" s="20">
        <v>624130</v>
      </c>
    </row>
    <row r="89" spans="1:51">
      <c r="A89" s="10" t="s">
        <v>163</v>
      </c>
      <c r="B89" s="16" t="s">
        <v>164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>
      <c r="A90" s="18" t="s">
        <v>161</v>
      </c>
      <c r="B90" s="23" t="s">
        <v>165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>
      <c r="A91" s="10" t="s">
        <v>166</v>
      </c>
      <c r="B91" s="16" t="s">
        <v>167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>
      <c r="A92" s="18" t="s">
        <v>161</v>
      </c>
      <c r="B92" s="23" t="s">
        <v>168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>
      <c r="A93" s="10" t="s">
        <v>169</v>
      </c>
      <c r="B93" s="16" t="s">
        <v>170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>
      <c r="A94" s="10" t="s">
        <v>171</v>
      </c>
      <c r="B94" s="16" t="s">
        <v>172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>
      <c r="A95" s="18" t="s">
        <v>173</v>
      </c>
      <c r="B95" s="23" t="s">
        <v>33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>
      <c r="A96" s="18" t="s">
        <v>174</v>
      </c>
      <c r="B96" s="23" t="s">
        <v>35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>
      <c r="A97" s="18" t="s">
        <v>175</v>
      </c>
      <c r="B97" s="23" t="s">
        <v>37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>
      <c r="A98" s="18" t="s">
        <v>176</v>
      </c>
      <c r="B98" s="23" t="s">
        <v>39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>
      <c r="A99" s="18" t="s">
        <v>177</v>
      </c>
      <c r="B99" s="23" t="s">
        <v>41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>
      <c r="A100" s="10" t="s">
        <v>178</v>
      </c>
      <c r="B100" s="16" t="s">
        <v>179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0</v>
      </c>
      <c r="AY100" s="17">
        <f>SUM(AY101)</f>
        <v>0</v>
      </c>
    </row>
    <row r="101" spans="1:51">
      <c r="A101" s="18" t="s">
        <v>180</v>
      </c>
      <c r="B101" s="23" t="s">
        <v>181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0</v>
      </c>
      <c r="AY101" s="20">
        <v>0</v>
      </c>
    </row>
    <row r="102" spans="1:51">
      <c r="A102" s="10" t="s">
        <v>182</v>
      </c>
      <c r="B102" s="21" t="s">
        <v>183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>
      <c r="A103" s="10" t="s">
        <v>184</v>
      </c>
      <c r="B103" s="16" t="s">
        <v>185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>
      <c r="A104" s="18" t="s">
        <v>186</v>
      </c>
      <c r="B104" s="19" t="s">
        <v>187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>
      <c r="A105" s="10" t="s">
        <v>188</v>
      </c>
      <c r="B105" s="16" t="s">
        <v>189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>
      <c r="A106" s="10" t="s">
        <v>190</v>
      </c>
      <c r="B106" s="16" t="s">
        <v>191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>
      <c r="A107" s="18" t="s">
        <v>192</v>
      </c>
      <c r="B107" s="19" t="s">
        <v>193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>
      <c r="A108" s="10" t="s">
        <v>194</v>
      </c>
      <c r="B108" s="16" t="s">
        <v>195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>
      <c r="A109" s="10" t="s">
        <v>196</v>
      </c>
      <c r="B109" s="16" t="s">
        <v>197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>
      <c r="A110" s="18" t="s">
        <v>198</v>
      </c>
      <c r="B110" s="16" t="s">
        <v>199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>
      <c r="A111" s="10" t="s">
        <v>200</v>
      </c>
      <c r="B111" s="16" t="s">
        <v>201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>
      <c r="A112" s="18" t="s">
        <v>202</v>
      </c>
      <c r="B112" s="19" t="s">
        <v>203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>
      <c r="A113" s="10" t="s">
        <v>204</v>
      </c>
      <c r="B113" s="16" t="s">
        <v>205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>
      <c r="A114" s="10" t="s">
        <v>206</v>
      </c>
      <c r="B114" s="21" t="s">
        <v>207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>
      <c r="A115" s="10" t="s">
        <v>208</v>
      </c>
      <c r="B115" s="16" t="s">
        <v>209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>
      <c r="A116" s="10" t="s">
        <v>210</v>
      </c>
      <c r="B116" s="16" t="s">
        <v>211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6">
      <c r="A117" s="10" t="s">
        <v>212</v>
      </c>
      <c r="B117" s="24" t="s">
        <v>213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7255664.9499999993</v>
      </c>
      <c r="AY117" s="13">
        <f>AY118+AY149</f>
        <v>45010794.940000005</v>
      </c>
    </row>
    <row r="118" spans="1:51">
      <c r="A118" s="10" t="s">
        <v>214</v>
      </c>
      <c r="B118" s="21" t="s">
        <v>215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7255664.9499999993</v>
      </c>
      <c r="AY118" s="15">
        <f>AY119+AY132+AY135+AY140+AY146</f>
        <v>45010794.940000005</v>
      </c>
    </row>
    <row r="119" spans="1:51">
      <c r="A119" s="10" t="s">
        <v>216</v>
      </c>
      <c r="B119" s="16" t="s">
        <v>217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4458431.0999999996</v>
      </c>
      <c r="AY119" s="17">
        <f>SUM(AY120:AY131)</f>
        <v>28710803.080000002</v>
      </c>
    </row>
    <row r="120" spans="1:51">
      <c r="A120" s="18" t="s">
        <v>218</v>
      </c>
      <c r="B120" s="19" t="s">
        <v>219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3125499.32</v>
      </c>
      <c r="AY120" s="20">
        <v>19944357.289999999</v>
      </c>
    </row>
    <row r="121" spans="1:51">
      <c r="A121" s="18" t="s">
        <v>220</v>
      </c>
      <c r="B121" s="19" t="s">
        <v>221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582555.56999999995</v>
      </c>
      <c r="AY121" s="20">
        <v>3526283.15</v>
      </c>
    </row>
    <row r="122" spans="1:51">
      <c r="A122" s="18" t="s">
        <v>222</v>
      </c>
      <c r="B122" s="19" t="s">
        <v>223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118420.84</v>
      </c>
      <c r="AY122" s="20">
        <v>753621.12</v>
      </c>
    </row>
    <row r="123" spans="1:51">
      <c r="A123" s="18" t="s">
        <v>224</v>
      </c>
      <c r="B123" s="19" t="s">
        <v>225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>
      <c r="A124" s="18" t="s">
        <v>226</v>
      </c>
      <c r="B124" s="19" t="s">
        <v>227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>
      <c r="A125" s="18" t="s">
        <v>228</v>
      </c>
      <c r="B125" s="19" t="s">
        <v>229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89156.28</v>
      </c>
      <c r="AY125" s="20">
        <v>1630966.71</v>
      </c>
    </row>
    <row r="126" spans="1:51">
      <c r="A126" s="18" t="s">
        <v>230</v>
      </c>
      <c r="B126" s="19" t="s">
        <v>231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>
      <c r="A127" s="18" t="s">
        <v>232</v>
      </c>
      <c r="B127" s="19" t="s">
        <v>233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>
      <c r="A128" s="18" t="s">
        <v>234</v>
      </c>
      <c r="B128" s="19" t="s">
        <v>235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157695.29</v>
      </c>
      <c r="AY128" s="20">
        <v>1015161.21</v>
      </c>
    </row>
    <row r="129" spans="1:51">
      <c r="A129" s="18" t="s">
        <v>236</v>
      </c>
      <c r="B129" s="19" t="s">
        <v>237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>
      <c r="A130" s="18" t="s">
        <v>238</v>
      </c>
      <c r="B130" s="19" t="s">
        <v>239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>
      <c r="A131" s="18" t="s">
        <v>240</v>
      </c>
      <c r="B131" s="19" t="s">
        <v>241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385103.8</v>
      </c>
      <c r="AY131" s="20">
        <v>1840413.6</v>
      </c>
    </row>
    <row r="132" spans="1:51">
      <c r="A132" s="10" t="s">
        <v>242</v>
      </c>
      <c r="B132" s="16" t="s">
        <v>243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2693977.1</v>
      </c>
      <c r="AY132" s="17">
        <f>SUM(AY133:AY134)</f>
        <v>14306543.210000001</v>
      </c>
    </row>
    <row r="133" spans="1:51">
      <c r="A133" s="18" t="s">
        <v>244</v>
      </c>
      <c r="B133" s="19" t="s">
        <v>245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857923.6</v>
      </c>
      <c r="AY133" s="20">
        <v>3628972.81</v>
      </c>
    </row>
    <row r="134" spans="1:51">
      <c r="A134" s="18" t="s">
        <v>246</v>
      </c>
      <c r="B134" s="19" t="s">
        <v>247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1836053.5</v>
      </c>
      <c r="AY134" s="20">
        <v>10677570.4</v>
      </c>
    </row>
    <row r="135" spans="1:51">
      <c r="A135" s="10" t="s">
        <v>248</v>
      </c>
      <c r="B135" s="16" t="s">
        <v>249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0</v>
      </c>
      <c r="AY135" s="17">
        <f>SUM(AY136:AY139)</f>
        <v>1462843.32</v>
      </c>
    </row>
    <row r="136" spans="1:51">
      <c r="A136" s="18" t="s">
        <v>250</v>
      </c>
      <c r="B136" s="19" t="s">
        <v>251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>
      <c r="A137" s="18" t="s">
        <v>252</v>
      </c>
      <c r="B137" s="19" t="s">
        <v>253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>
      <c r="A138" s="18" t="s">
        <v>254</v>
      </c>
      <c r="B138" s="19" t="s">
        <v>255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>
      <c r="A139" s="18" t="s">
        <v>256</v>
      </c>
      <c r="B139" s="19" t="s">
        <v>257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0</v>
      </c>
      <c r="AY139" s="20">
        <v>1462843.32</v>
      </c>
    </row>
    <row r="140" spans="1:51">
      <c r="A140" s="10" t="s">
        <v>258</v>
      </c>
      <c r="B140" s="16" t="s">
        <v>259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103256.75</v>
      </c>
      <c r="AY140" s="17">
        <f>SUM(AY141:AY145)</f>
        <v>530605.33000000007</v>
      </c>
    </row>
    <row r="141" spans="1:51">
      <c r="A141" s="18" t="s">
        <v>260</v>
      </c>
      <c r="B141" s="19" t="s">
        <v>261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158.79</v>
      </c>
      <c r="AY141" s="20">
        <v>27163.47</v>
      </c>
    </row>
    <row r="142" spans="1:51">
      <c r="A142" s="18" t="s">
        <v>262</v>
      </c>
      <c r="B142" s="19" t="s">
        <v>263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7783.82</v>
      </c>
      <c r="AY142" s="20">
        <v>45761.52</v>
      </c>
    </row>
    <row r="143" spans="1:51">
      <c r="A143" s="18" t="s">
        <v>264</v>
      </c>
      <c r="B143" s="19" t="s">
        <v>265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95314.14</v>
      </c>
      <c r="AY143" s="20">
        <v>457680.34</v>
      </c>
    </row>
    <row r="144" spans="1:51">
      <c r="A144" s="18" t="s">
        <v>266</v>
      </c>
      <c r="B144" s="19" t="s">
        <v>267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>
      <c r="A145" s="18" t="s">
        <v>268</v>
      </c>
      <c r="B145" s="19" t="s">
        <v>269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>
      <c r="A146" s="10" t="s">
        <v>270</v>
      </c>
      <c r="B146" s="16" t="s">
        <v>271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>
      <c r="A147" s="10" t="s">
        <v>272</v>
      </c>
      <c r="B147" s="19" t="s">
        <v>273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>
      <c r="A148" s="10" t="s">
        <v>274</v>
      </c>
      <c r="B148" s="19" t="s">
        <v>275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>
      <c r="A149" s="10" t="s">
        <v>276</v>
      </c>
      <c r="B149" s="21" t="s">
        <v>277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>
      <c r="A150" s="10" t="s">
        <v>278</v>
      </c>
      <c r="B150" s="16" t="s">
        <v>279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>
      <c r="A151" s="18" t="s">
        <v>280</v>
      </c>
      <c r="B151" s="19" t="s">
        <v>281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>
      <c r="A152" s="10" t="s">
        <v>282</v>
      </c>
      <c r="B152" s="16" t="s">
        <v>283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>
      <c r="A153" s="10" t="s">
        <v>284</v>
      </c>
      <c r="B153" s="16" t="s">
        <v>285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>
      <c r="A154" s="18" t="s">
        <v>1058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6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6">
      <c r="A184" s="18"/>
      <c r="B184" s="46" t="s">
        <v>345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7">
        <f>AX7+AX117+AX161</f>
        <v>15059518.149999999</v>
      </c>
      <c r="AY184" s="27">
        <f>AY7+AY117+AY161</f>
        <v>65942213.700000003</v>
      </c>
    </row>
    <row r="185" spans="1:52" ht="18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6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8349748.71</v>
      </c>
      <c r="AY186" s="13">
        <f>AY187+AY222+AY287</f>
        <v>43498519.719999999</v>
      </c>
    </row>
    <row r="187" spans="1:52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4408174.8100000005</v>
      </c>
      <c r="AY187" s="15">
        <f>AY188+AY193+AY198+AY207+AY212+AY219</f>
        <v>24985765.940000001</v>
      </c>
    </row>
    <row r="188" spans="1:52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2385030.9900000002</v>
      </c>
      <c r="AY188" s="17">
        <f>SUM(AY189:AY192)</f>
        <v>13396248.43</v>
      </c>
    </row>
    <row r="189" spans="1:52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578878.5</v>
      </c>
      <c r="AY189" s="20">
        <v>2995122</v>
      </c>
    </row>
    <row r="190" spans="1:52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1806152.49</v>
      </c>
      <c r="AY191" s="20">
        <v>10401126.43</v>
      </c>
    </row>
    <row r="192" spans="1:52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1215744.0999999999</v>
      </c>
      <c r="AY193" s="17">
        <f>SUM(AY194:AY197)</f>
        <v>6065393.1500000004</v>
      </c>
    </row>
    <row r="194" spans="1:51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14539.43</v>
      </c>
      <c r="AY194" s="20">
        <v>153700</v>
      </c>
    </row>
    <row r="195" spans="1:51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1201204.67</v>
      </c>
      <c r="AY195" s="20">
        <v>5911693.1500000004</v>
      </c>
    </row>
    <row r="196" spans="1:51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412081.99</v>
      </c>
      <c r="AY198" s="17">
        <f>SUM(AY199:AY206)</f>
        <v>3448239.1400000006</v>
      </c>
    </row>
    <row r="199" spans="1:51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173245.12</v>
      </c>
      <c r="AY199" s="20">
        <v>999840.03</v>
      </c>
    </row>
    <row r="200" spans="1:51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213307.8</v>
      </c>
      <c r="AY200" s="20">
        <v>2284181.7000000002</v>
      </c>
    </row>
    <row r="201" spans="1:51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25529.07</v>
      </c>
      <c r="AY201" s="20">
        <v>164217.41</v>
      </c>
    </row>
    <row r="202" spans="1:51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250957.71</v>
      </c>
      <c r="AY207" s="17">
        <f>SUM(AY208:AY211)</f>
        <v>1154640.21</v>
      </c>
    </row>
    <row r="208" spans="1:51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250957.71</v>
      </c>
      <c r="AY208" s="20">
        <v>1154640.21</v>
      </c>
    </row>
    <row r="209" spans="1:51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144360.02000000002</v>
      </c>
      <c r="AY212" s="17">
        <f>SUM(AY213:AY218)</f>
        <v>921245.01</v>
      </c>
    </row>
    <row r="213" spans="1:51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>
      <c r="A214" s="18" t="s">
        <v>404</v>
      </c>
      <c r="B214" s="19" t="s">
        <v>158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19143.03</v>
      </c>
      <c r="AY214" s="20">
        <v>413727.4</v>
      </c>
    </row>
    <row r="215" spans="1:51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50000</v>
      </c>
    </row>
    <row r="216" spans="1:51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125216.99</v>
      </c>
      <c r="AY216" s="20">
        <v>457517.61</v>
      </c>
    </row>
    <row r="217" spans="1:51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0</v>
      </c>
    </row>
    <row r="219" spans="1:51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0</v>
      </c>
      <c r="AY219" s="17">
        <v>0</v>
      </c>
    </row>
    <row r="220" spans="1:51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0</v>
      </c>
      <c r="AY220" s="20">
        <v>0</v>
      </c>
    </row>
    <row r="221" spans="1:51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1129065.5199999998</v>
      </c>
      <c r="AY222" s="15">
        <f>AY223+AY232+AY236+AY246+AY256+AY264+AY267+AY273+AY277</f>
        <v>6177850.4900000002</v>
      </c>
    </row>
    <row r="223" spans="1:51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129066.39000000001</v>
      </c>
      <c r="AY223" s="17">
        <f>SUM(AY224:AY231)</f>
        <v>608184.52</v>
      </c>
    </row>
    <row r="224" spans="1:51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67686.16</v>
      </c>
      <c r="AY224" s="20">
        <v>258127.2</v>
      </c>
    </row>
    <row r="225" spans="1:51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8537.6</v>
      </c>
      <c r="AY225" s="20">
        <v>107584.82</v>
      </c>
    </row>
    <row r="226" spans="1:51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1590</v>
      </c>
      <c r="AY227" s="20">
        <v>2121.79</v>
      </c>
    </row>
    <row r="228" spans="1:51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0</v>
      </c>
      <c r="AY228" s="20">
        <v>0</v>
      </c>
    </row>
    <row r="229" spans="1:51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11601.87</v>
      </c>
      <c r="AY229" s="20">
        <v>100711.71</v>
      </c>
    </row>
    <row r="230" spans="1:51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39650.76</v>
      </c>
      <c r="AY231" s="20">
        <v>139639</v>
      </c>
    </row>
    <row r="232" spans="1:51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7352.8</v>
      </c>
      <c r="AY232" s="17">
        <f>SUM(AY233:AY235)</f>
        <v>114193.34</v>
      </c>
    </row>
    <row r="233" spans="1:51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7352.8</v>
      </c>
      <c r="AY233" s="20">
        <v>113473.34</v>
      </c>
    </row>
    <row r="234" spans="1:51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0</v>
      </c>
      <c r="AY234" s="20">
        <v>0</v>
      </c>
    </row>
    <row r="235" spans="1:51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720</v>
      </c>
    </row>
    <row r="236" spans="1:51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120751.97</v>
      </c>
      <c r="AY246" s="17">
        <f>SUM(AY247:AY255)</f>
        <v>588168.44000000006</v>
      </c>
    </row>
    <row r="247" spans="1:51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0</v>
      </c>
      <c r="AY247" s="20">
        <v>0</v>
      </c>
    </row>
    <row r="248" spans="1:51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0</v>
      </c>
      <c r="AY248" s="20">
        <v>0</v>
      </c>
    </row>
    <row r="249" spans="1:51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0</v>
      </c>
      <c r="AY249" s="20">
        <v>0</v>
      </c>
    </row>
    <row r="250" spans="1:51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0</v>
      </c>
      <c r="AY250" s="20">
        <v>0</v>
      </c>
    </row>
    <row r="251" spans="1:51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0</v>
      </c>
      <c r="AY251" s="20">
        <v>0</v>
      </c>
    </row>
    <row r="252" spans="1:51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25740.26</v>
      </c>
      <c r="AY252" s="20">
        <v>200199.23</v>
      </c>
    </row>
    <row r="253" spans="1:51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0</v>
      </c>
      <c r="AY253" s="20">
        <v>0</v>
      </c>
    </row>
    <row r="254" spans="1:51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0</v>
      </c>
      <c r="AY254" s="20">
        <v>0</v>
      </c>
    </row>
    <row r="255" spans="1:51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95011.71</v>
      </c>
      <c r="AY255" s="20">
        <v>387969.21</v>
      </c>
    </row>
    <row r="256" spans="1:51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45080.69</v>
      </c>
      <c r="AY256" s="17">
        <f>SUM(AY257:AY263)</f>
        <v>114969.09</v>
      </c>
    </row>
    <row r="257" spans="1:51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0</v>
      </c>
      <c r="AY257" s="20">
        <v>0</v>
      </c>
    </row>
    <row r="258" spans="1:51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0</v>
      </c>
      <c r="AY258" s="20">
        <v>0</v>
      </c>
    </row>
    <row r="259" spans="1:51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13064.69</v>
      </c>
      <c r="AY259" s="20">
        <v>19605.09</v>
      </c>
    </row>
    <row r="260" spans="1:51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0</v>
      </c>
      <c r="AY260" s="20">
        <v>0</v>
      </c>
    </row>
    <row r="261" spans="1:51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0</v>
      </c>
    </row>
    <row r="263" spans="1:51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32016</v>
      </c>
      <c r="AY263" s="20">
        <v>95364</v>
      </c>
    </row>
    <row r="264" spans="1:51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768235.78</v>
      </c>
      <c r="AY264" s="17">
        <f>SUM(AY265:AY266)</f>
        <v>4136120.11</v>
      </c>
    </row>
    <row r="265" spans="1:51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768235.78</v>
      </c>
      <c r="AY265" s="20">
        <v>4136120.11</v>
      </c>
    </row>
    <row r="266" spans="1:51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17971.64</v>
      </c>
      <c r="AY267" s="17">
        <f>SUM(AY268:AY272)</f>
        <v>146302.75</v>
      </c>
    </row>
    <row r="268" spans="1:51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13419.64</v>
      </c>
      <c r="AY268" s="20">
        <v>146302.75</v>
      </c>
    </row>
    <row r="269" spans="1:51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3480</v>
      </c>
      <c r="AY269" s="20">
        <v>0</v>
      </c>
    </row>
    <row r="270" spans="1:51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1072</v>
      </c>
      <c r="AY270" s="20">
        <v>0</v>
      </c>
    </row>
    <row r="271" spans="1:51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0</v>
      </c>
    </row>
    <row r="272" spans="1:51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1200</v>
      </c>
      <c r="AY273" s="17">
        <f>SUM(AY274:AY276)</f>
        <v>13200.22</v>
      </c>
    </row>
    <row r="274" spans="1:51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0</v>
      </c>
    </row>
    <row r="275" spans="1:51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1200</v>
      </c>
      <c r="AY275" s="20">
        <v>13200.22</v>
      </c>
    </row>
    <row r="276" spans="1:51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39406.25</v>
      </c>
      <c r="AY277" s="17">
        <f>SUM(AY278:AY286)</f>
        <v>456712.02</v>
      </c>
    </row>
    <row r="278" spans="1:51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19623.46</v>
      </c>
      <c r="AY278" s="20">
        <v>58556.66</v>
      </c>
    </row>
    <row r="279" spans="1:51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0</v>
      </c>
      <c r="AY279" s="20">
        <v>0</v>
      </c>
    </row>
    <row r="280" spans="1:51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0</v>
      </c>
    </row>
    <row r="281" spans="1:51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0</v>
      </c>
      <c r="AY281" s="20">
        <v>5455.44</v>
      </c>
    </row>
    <row r="282" spans="1:51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0</v>
      </c>
    </row>
    <row r="283" spans="1:51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19782.79</v>
      </c>
      <c r="AY283" s="20">
        <v>343231.56</v>
      </c>
    </row>
    <row r="284" spans="1:51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0</v>
      </c>
    </row>
    <row r="285" spans="1:51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0</v>
      </c>
      <c r="AY285" s="20">
        <v>49468.36</v>
      </c>
    </row>
    <row r="286" spans="1:51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2812508.38</v>
      </c>
      <c r="AY287" s="15">
        <f>AY288+AY298+AY308+AY318+AY328+AY338+AY346+AY356+AY362</f>
        <v>12334903.290000001</v>
      </c>
    </row>
    <row r="288" spans="1:51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1112695.77</v>
      </c>
      <c r="AY288" s="17">
        <v>7026171.9400000004</v>
      </c>
    </row>
    <row r="289" spans="1:51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1105202</v>
      </c>
      <c r="AY289" s="20">
        <v>6944991</v>
      </c>
    </row>
    <row r="290" spans="1:51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0</v>
      </c>
      <c r="AY290" s="20">
        <v>0</v>
      </c>
    </row>
    <row r="291" spans="1:51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7493.77</v>
      </c>
      <c r="AY292" s="20">
        <v>78052.86</v>
      </c>
    </row>
    <row r="293" spans="1:51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0</v>
      </c>
    </row>
    <row r="294" spans="1:51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0</v>
      </c>
    </row>
    <row r="295" spans="1:51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0</v>
      </c>
      <c r="AY295" s="20">
        <v>2515</v>
      </c>
    </row>
    <row r="296" spans="1:51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0</v>
      </c>
      <c r="AY296" s="20">
        <v>613.08000000000004</v>
      </c>
    </row>
    <row r="297" spans="1:51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18600</v>
      </c>
      <c r="AY298" s="17">
        <f>SUM(AY299:AY307)</f>
        <v>270566.65000000002</v>
      </c>
    </row>
    <row r="299" spans="1:51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0</v>
      </c>
      <c r="AY299" s="20">
        <v>0</v>
      </c>
    </row>
    <row r="300" spans="1:51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0</v>
      </c>
      <c r="AY300" s="20">
        <v>0</v>
      </c>
    </row>
    <row r="301" spans="1:51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0</v>
      </c>
      <c r="AY303" s="20">
        <v>172066.65</v>
      </c>
    </row>
    <row r="304" spans="1:51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0</v>
      </c>
      <c r="AY304" s="20">
        <v>0</v>
      </c>
    </row>
    <row r="305" spans="1:51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18600</v>
      </c>
      <c r="AY307" s="20">
        <v>98500</v>
      </c>
    </row>
    <row r="308" spans="1:51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57100</v>
      </c>
      <c r="AY308" s="17">
        <f>SUM(AY309:AY317)</f>
        <v>45600.3</v>
      </c>
    </row>
    <row r="309" spans="1:51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29000</v>
      </c>
      <c r="AY309" s="20">
        <v>800.3</v>
      </c>
    </row>
    <row r="310" spans="1:51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28100</v>
      </c>
      <c r="AY312" s="20">
        <v>44800</v>
      </c>
    </row>
    <row r="313" spans="1:51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18190.77</v>
      </c>
      <c r="AY318" s="17">
        <f>SUM(AY319:AY327)</f>
        <v>245831.86</v>
      </c>
    </row>
    <row r="319" spans="1:51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5443.53</v>
      </c>
      <c r="AY319" s="20">
        <v>33676.36</v>
      </c>
    </row>
    <row r="320" spans="1:51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12747.24</v>
      </c>
      <c r="AY322" s="20">
        <v>8026.04</v>
      </c>
    </row>
    <row r="323" spans="1:51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0</v>
      </c>
      <c r="AY323" s="20">
        <v>204129.46</v>
      </c>
    </row>
    <row r="324" spans="1:51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0</v>
      </c>
      <c r="AY325" s="20">
        <v>0</v>
      </c>
    </row>
    <row r="326" spans="1:51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0</v>
      </c>
    </row>
    <row r="328" spans="1:51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322617.39999999997</v>
      </c>
      <c r="AY328" s="17">
        <f>SUM(AY329:AY337)</f>
        <v>2227808.13</v>
      </c>
    </row>
    <row r="329" spans="1:51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62143.53</v>
      </c>
      <c r="AY329" s="20">
        <v>226194.37</v>
      </c>
    </row>
    <row r="330" spans="1:51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0</v>
      </c>
      <c r="AY330" s="20">
        <v>3688.8</v>
      </c>
    </row>
    <row r="331" spans="1:51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0</v>
      </c>
      <c r="AY331" s="20">
        <v>31763.439999999999</v>
      </c>
    </row>
    <row r="332" spans="1:51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111868.43</v>
      </c>
      <c r="AY333" s="20">
        <v>851134.41</v>
      </c>
    </row>
    <row r="334" spans="1:51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2679.6</v>
      </c>
    </row>
    <row r="335" spans="1:51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20209.68</v>
      </c>
      <c r="AY335" s="20">
        <v>259279.07</v>
      </c>
    </row>
    <row r="336" spans="1:51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128395.76</v>
      </c>
      <c r="AY336" s="20">
        <v>853068.44</v>
      </c>
    </row>
    <row r="337" spans="1:51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0</v>
      </c>
      <c r="AY337" s="20">
        <v>0</v>
      </c>
    </row>
    <row r="338" spans="1:51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0</v>
      </c>
      <c r="AY338" s="17">
        <f>SUM(AY339:AY345)</f>
        <v>133750.40000000002</v>
      </c>
    </row>
    <row r="339" spans="1:51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0</v>
      </c>
      <c r="AY339" s="20">
        <v>40532.800000000003</v>
      </c>
    </row>
    <row r="340" spans="1:51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0</v>
      </c>
    </row>
    <row r="341" spans="1:51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93217.600000000006</v>
      </c>
    </row>
    <row r="345" spans="1:51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24294.26</v>
      </c>
      <c r="AY346" s="17">
        <f>SUM(AY347:AY355)</f>
        <v>118496.69</v>
      </c>
    </row>
    <row r="347" spans="1:51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5900</v>
      </c>
    </row>
    <row r="348" spans="1:51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0</v>
      </c>
      <c r="AY348" s="20">
        <v>0</v>
      </c>
    </row>
    <row r="349" spans="1:51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24294.26</v>
      </c>
      <c r="AY351" s="20">
        <v>97667.520000000004</v>
      </c>
    </row>
    <row r="352" spans="1:51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0</v>
      </c>
      <c r="AY355" s="20">
        <v>14929.17</v>
      </c>
    </row>
    <row r="356" spans="1:51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504545.2</v>
      </c>
      <c r="AY356" s="17">
        <f>SUM(AY357:AY361)</f>
        <v>1631297.55</v>
      </c>
    </row>
    <row r="357" spans="1:51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504545.2</v>
      </c>
      <c r="AY358" s="20">
        <v>1631297.55</v>
      </c>
    </row>
    <row r="359" spans="1:51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754464.98</v>
      </c>
      <c r="AY362" s="17">
        <f>SUM(AY363:AY371)</f>
        <v>635379.77</v>
      </c>
    </row>
    <row r="363" spans="1:51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115637</v>
      </c>
      <c r="AY364" s="20">
        <v>340594</v>
      </c>
    </row>
    <row r="365" spans="1:51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581301.98</v>
      </c>
      <c r="AY366" s="20">
        <v>156391.76999999999</v>
      </c>
    </row>
    <row r="367" spans="1:51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57526</v>
      </c>
      <c r="AY367" s="20">
        <v>138394</v>
      </c>
    </row>
    <row r="368" spans="1:51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0</v>
      </c>
    </row>
    <row r="369" spans="1:51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0</v>
      </c>
      <c r="AY371" s="20">
        <v>0</v>
      </c>
    </row>
    <row r="372" spans="1:51" ht="15.6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522119.93</v>
      </c>
      <c r="AY372" s="13">
        <f>AY373+AY385+AY391+AY403+AY416+AY423+AY433+AY436+AY447</f>
        <v>4415296.12</v>
      </c>
    </row>
    <row r="373" spans="1:51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0</v>
      </c>
      <c r="AY385" s="15">
        <f>AY386+AY390</f>
        <v>0</v>
      </c>
    </row>
    <row r="386" spans="1:51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0</v>
      </c>
      <c r="AY386" s="17">
        <f>SUM(AY387:AY389)</f>
        <v>0</v>
      </c>
    </row>
    <row r="387" spans="1:51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0</v>
      </c>
      <c r="AY387" s="20">
        <v>0</v>
      </c>
    </row>
    <row r="388" spans="1:51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>
      <c r="A390" s="10">
        <v>52220</v>
      </c>
      <c r="B390" s="16" t="s">
        <v>754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>
      <c r="A391" s="10" t="s">
        <v>755</v>
      </c>
      <c r="B391" s="21" t="s">
        <v>756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358200</v>
      </c>
      <c r="AY391" s="15">
        <f>AY392+AY401</f>
        <v>2373205.7999999998</v>
      </c>
    </row>
    <row r="392" spans="1:51">
      <c r="A392" s="10" t="s">
        <v>757</v>
      </c>
      <c r="B392" s="16" t="s">
        <v>758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358200</v>
      </c>
      <c r="AY392" s="17">
        <f>SUM(AY393:AY400)</f>
        <v>2373205.7999999998</v>
      </c>
    </row>
    <row r="393" spans="1:51">
      <c r="A393" s="18" t="s">
        <v>759</v>
      </c>
      <c r="B393" s="19" t="s">
        <v>760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>
      <c r="A394" s="18" t="s">
        <v>761</v>
      </c>
      <c r="B394" s="19" t="s">
        <v>762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>
      <c r="A395" s="18" t="s">
        <v>763</v>
      </c>
      <c r="B395" s="19" t="s">
        <v>764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>
      <c r="A396" s="18" t="s">
        <v>765</v>
      </c>
      <c r="B396" s="19" t="s">
        <v>766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358200</v>
      </c>
      <c r="AY396" s="20">
        <v>2373205.7999999998</v>
      </c>
    </row>
    <row r="397" spans="1:51">
      <c r="A397" s="18" t="s">
        <v>767</v>
      </c>
      <c r="B397" s="19" t="s">
        <v>768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>
      <c r="A398" s="18" t="s">
        <v>769</v>
      </c>
      <c r="B398" s="19" t="s">
        <v>770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>
      <c r="A399" s="18" t="s">
        <v>771</v>
      </c>
      <c r="B399" s="19" t="s">
        <v>772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0</v>
      </c>
    </row>
    <row r="400" spans="1:51">
      <c r="A400" s="18" t="s">
        <v>773</v>
      </c>
      <c r="B400" s="19" t="s">
        <v>774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>
      <c r="A401" s="10" t="s">
        <v>775</v>
      </c>
      <c r="B401" s="16" t="s">
        <v>776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>
      <c r="A402" s="18" t="s">
        <v>777</v>
      </c>
      <c r="B402" s="19" t="s">
        <v>778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>
      <c r="A403" s="10" t="s">
        <v>779</v>
      </c>
      <c r="B403" s="21" t="s">
        <v>780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163919.93</v>
      </c>
      <c r="AY403" s="15">
        <f>AY404+AY406+AY408+AY414</f>
        <v>2042090.32</v>
      </c>
    </row>
    <row r="404" spans="1:51">
      <c r="A404" s="10" t="s">
        <v>781</v>
      </c>
      <c r="B404" s="16" t="s">
        <v>782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75094.929999999993</v>
      </c>
      <c r="AY404" s="17">
        <f>SUM(AY405)</f>
        <v>249046.54</v>
      </c>
    </row>
    <row r="405" spans="1:51">
      <c r="A405" s="18" t="s">
        <v>783</v>
      </c>
      <c r="B405" s="19" t="s">
        <v>784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75094.929999999993</v>
      </c>
      <c r="AY405" s="20">
        <v>249046.54</v>
      </c>
    </row>
    <row r="406" spans="1:51">
      <c r="A406" s="10" t="s">
        <v>785</v>
      </c>
      <c r="B406" s="16" t="s">
        <v>786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0</v>
      </c>
      <c r="AY406" s="17">
        <f>SUM(AY407)</f>
        <v>0</v>
      </c>
    </row>
    <row r="407" spans="1:51">
      <c r="A407" s="18" t="s">
        <v>787</v>
      </c>
      <c r="B407" s="19" t="s">
        <v>788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0</v>
      </c>
      <c r="AY407" s="20">
        <v>0</v>
      </c>
    </row>
    <row r="408" spans="1:51">
      <c r="A408" s="10" t="s">
        <v>789</v>
      </c>
      <c r="B408" s="16" t="s">
        <v>790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88825</v>
      </c>
      <c r="AY408" s="17">
        <f>SUM(AY409:AY413)</f>
        <v>1793043.78</v>
      </c>
    </row>
    <row r="409" spans="1:51">
      <c r="A409" s="18" t="s">
        <v>791</v>
      </c>
      <c r="B409" s="19" t="s">
        <v>792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76525</v>
      </c>
      <c r="AY409" s="20">
        <v>1678975.32</v>
      </c>
    </row>
    <row r="410" spans="1:51">
      <c r="A410" s="18" t="s">
        <v>793</v>
      </c>
      <c r="B410" s="19" t="s">
        <v>794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>
      <c r="A411" s="18" t="s">
        <v>795</v>
      </c>
      <c r="B411" s="19" t="s">
        <v>796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12300</v>
      </c>
      <c r="AY411" s="20">
        <v>114068.46</v>
      </c>
    </row>
    <row r="412" spans="1:51">
      <c r="A412" s="18" t="s">
        <v>797</v>
      </c>
      <c r="B412" s="19" t="s">
        <v>798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>
      <c r="A413" s="18" t="s">
        <v>799</v>
      </c>
      <c r="B413" s="19" t="s">
        <v>800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>
      <c r="A414" s="10" t="s">
        <v>801</v>
      </c>
      <c r="B414" s="16" t="s">
        <v>802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>
      <c r="A415" s="18" t="s">
        <v>803</v>
      </c>
      <c r="B415" s="19" t="s">
        <v>804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>
      <c r="A416" s="10" t="s">
        <v>805</v>
      </c>
      <c r="B416" s="21" t="s">
        <v>806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0</v>
      </c>
      <c r="AY416" s="15">
        <f>AY417+AY419+AY421</f>
        <v>0</v>
      </c>
    </row>
    <row r="417" spans="1:51">
      <c r="A417" s="10" t="s">
        <v>807</v>
      </c>
      <c r="B417" s="16" t="s">
        <v>808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0</v>
      </c>
      <c r="AY417" s="17">
        <f>SUM(AY418)</f>
        <v>0</v>
      </c>
    </row>
    <row r="418" spans="1:51">
      <c r="A418" s="18" t="s">
        <v>809</v>
      </c>
      <c r="B418" s="19" t="s">
        <v>810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0</v>
      </c>
      <c r="AY418" s="20">
        <v>0</v>
      </c>
    </row>
    <row r="419" spans="1:51">
      <c r="A419" s="10" t="s">
        <v>811</v>
      </c>
      <c r="B419" s="16" t="s">
        <v>812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>
      <c r="A420" s="18" t="s">
        <v>813</v>
      </c>
      <c r="B420" s="19" t="s">
        <v>814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>
      <c r="A421" s="10" t="s">
        <v>815</v>
      </c>
      <c r="B421" s="16" t="s">
        <v>816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>
      <c r="A422" s="18" t="s">
        <v>817</v>
      </c>
      <c r="B422" s="19" t="s">
        <v>818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>
      <c r="A423" s="10" t="s">
        <v>819</v>
      </c>
      <c r="B423" s="21" t="s">
        <v>820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>
      <c r="A424" s="10" t="s">
        <v>821</v>
      </c>
      <c r="B424" s="16" t="s">
        <v>822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>
      <c r="A425" s="18" t="s">
        <v>823</v>
      </c>
      <c r="B425" s="19" t="s">
        <v>824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>
      <c r="A426" s="18" t="s">
        <v>825</v>
      </c>
      <c r="B426" s="19" t="s">
        <v>826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>
      <c r="A427" s="18" t="s">
        <v>827</v>
      </c>
      <c r="B427" s="19" t="s">
        <v>828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>
      <c r="A428" s="10" t="s">
        <v>829</v>
      </c>
      <c r="B428" s="16" t="s">
        <v>830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>
      <c r="A429" s="18" t="s">
        <v>823</v>
      </c>
      <c r="B429" s="19" t="s">
        <v>831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>
      <c r="A430" s="18" t="s">
        <v>825</v>
      </c>
      <c r="B430" s="19" t="s">
        <v>832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>
      <c r="A431" s="18" t="s">
        <v>827</v>
      </c>
      <c r="B431" s="19" t="s">
        <v>833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>
      <c r="A432" s="18" t="s">
        <v>834</v>
      </c>
      <c r="B432" s="19" t="s">
        <v>835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>
      <c r="A433" s="10" t="s">
        <v>836</v>
      </c>
      <c r="B433" s="21" t="s">
        <v>837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>
      <c r="A434" s="10" t="s">
        <v>838</v>
      </c>
      <c r="B434" s="16" t="s">
        <v>839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>
      <c r="A435" s="18" t="s">
        <v>840</v>
      </c>
      <c r="B435" s="19" t="s">
        <v>841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>
      <c r="A436" s="10" t="s">
        <v>842</v>
      </c>
      <c r="B436" s="21" t="s">
        <v>843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>
      <c r="A437" s="10" t="s">
        <v>844</v>
      </c>
      <c r="B437" s="16" t="s">
        <v>845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>
      <c r="A438" s="18" t="s">
        <v>846</v>
      </c>
      <c r="B438" s="19" t="s">
        <v>847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>
      <c r="A439" s="10" t="s">
        <v>848</v>
      </c>
      <c r="B439" s="16" t="s">
        <v>849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>
      <c r="A440" s="18" t="s">
        <v>850</v>
      </c>
      <c r="B440" s="19" t="s">
        <v>851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>
      <c r="A441" s="10" t="s">
        <v>852</v>
      </c>
      <c r="B441" s="16" t="s">
        <v>853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>
      <c r="A442" s="18" t="s">
        <v>854</v>
      </c>
      <c r="B442" s="19" t="s">
        <v>855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>
      <c r="A443" s="10" t="s">
        <v>856</v>
      </c>
      <c r="B443" s="16" t="s">
        <v>857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>
      <c r="A444" s="18" t="s">
        <v>858</v>
      </c>
      <c r="B444" s="19" t="s">
        <v>859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>
      <c r="A445" s="10" t="s">
        <v>860</v>
      </c>
      <c r="B445" s="16" t="s">
        <v>861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>
      <c r="A446" s="18" t="s">
        <v>862</v>
      </c>
      <c r="B446" s="19" t="s">
        <v>863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>
      <c r="A447" s="10" t="s">
        <v>864</v>
      </c>
      <c r="B447" s="21" t="s">
        <v>865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>
      <c r="A448" s="10" t="s">
        <v>866</v>
      </c>
      <c r="B448" s="16" t="s">
        <v>867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>
      <c r="A449" s="18" t="s">
        <v>868</v>
      </c>
      <c r="B449" s="19" t="s">
        <v>869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>
      <c r="A450" s="18" t="s">
        <v>870</v>
      </c>
      <c r="B450" s="19" t="s">
        <v>871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>
      <c r="A451" s="10" t="s">
        <v>872</v>
      </c>
      <c r="B451" s="16" t="s">
        <v>873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>
      <c r="A452" s="18" t="s">
        <v>874</v>
      </c>
      <c r="B452" s="19" t="s">
        <v>875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6">
      <c r="A453" s="10" t="s">
        <v>876</v>
      </c>
      <c r="B453" s="24" t="s">
        <v>877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>
      <c r="A454" s="10" t="s">
        <v>878</v>
      </c>
      <c r="B454" s="21" t="s">
        <v>879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>
      <c r="A455" s="10" t="s">
        <v>880</v>
      </c>
      <c r="B455" s="16" t="s">
        <v>881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>
      <c r="A456" s="18" t="s">
        <v>882</v>
      </c>
      <c r="B456" s="19" t="s">
        <v>883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>
      <c r="A457" s="18" t="s">
        <v>884</v>
      </c>
      <c r="B457" s="19" t="s">
        <v>885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>
      <c r="A458" s="18" t="s">
        <v>886</v>
      </c>
      <c r="B458" s="19" t="s">
        <v>887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>
      <c r="A459" s="10" t="s">
        <v>888</v>
      </c>
      <c r="B459" s="16" t="s">
        <v>889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>
      <c r="A460" s="18" t="s">
        <v>890</v>
      </c>
      <c r="B460" s="19" t="s">
        <v>891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>
      <c r="A461" s="18" t="s">
        <v>892</v>
      </c>
      <c r="B461" s="19" t="s">
        <v>893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>
      <c r="A462" s="18" t="s">
        <v>894</v>
      </c>
      <c r="B462" s="19" t="s">
        <v>895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>
      <c r="A463" s="10" t="s">
        <v>896</v>
      </c>
      <c r="B463" s="21" t="s">
        <v>897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>
      <c r="A464" s="10" t="s">
        <v>898</v>
      </c>
      <c r="B464" s="16" t="s">
        <v>899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>
      <c r="A465" s="18" t="s">
        <v>900</v>
      </c>
      <c r="B465" s="19" t="s">
        <v>901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>
      <c r="A466" s="18" t="s">
        <v>902</v>
      </c>
      <c r="B466" s="19" t="s">
        <v>903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>
      <c r="A467" s="18" t="s">
        <v>904</v>
      </c>
      <c r="B467" s="19" t="s">
        <v>905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>
      <c r="A468" s="18" t="s">
        <v>906</v>
      </c>
      <c r="B468" s="19" t="s">
        <v>907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>
      <c r="A469" s="10" t="s">
        <v>908</v>
      </c>
      <c r="B469" s="16" t="s">
        <v>909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>
      <c r="A470" s="18" t="s">
        <v>910</v>
      </c>
      <c r="B470" s="19" t="s">
        <v>911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>
      <c r="A471" s="10" t="s">
        <v>912</v>
      </c>
      <c r="B471" s="21" t="s">
        <v>913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>
      <c r="A472" s="10" t="s">
        <v>914</v>
      </c>
      <c r="B472" s="16" t="s">
        <v>915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>
      <c r="A473" s="18" t="s">
        <v>916</v>
      </c>
      <c r="B473" s="19" t="s">
        <v>917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>
      <c r="A474" s="10" t="s">
        <v>918</v>
      </c>
      <c r="B474" s="16" t="s">
        <v>919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>
      <c r="A475" s="18" t="s">
        <v>920</v>
      </c>
      <c r="B475" s="19" t="s">
        <v>921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>
      <c r="A476" s="18" t="s">
        <v>922</v>
      </c>
      <c r="B476" s="19" t="s">
        <v>923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6">
      <c r="A477" s="10" t="s">
        <v>924</v>
      </c>
      <c r="B477" s="24" t="s">
        <v>925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43527.82</v>
      </c>
      <c r="AY477" s="13">
        <f>AY478+AY489+AY494+AY499+AY502</f>
        <v>319946.5</v>
      </c>
    </row>
    <row r="478" spans="1:51">
      <c r="A478" s="10" t="s">
        <v>926</v>
      </c>
      <c r="B478" s="21" t="s">
        <v>927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43527.82</v>
      </c>
      <c r="AY478" s="15">
        <f>AY479+AY483</f>
        <v>319946.5</v>
      </c>
    </row>
    <row r="479" spans="1:51">
      <c r="A479" s="10" t="s">
        <v>928</v>
      </c>
      <c r="B479" s="16" t="s">
        <v>929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43527.82</v>
      </c>
      <c r="AY479" s="17">
        <f>SUM(AY480:AY482)</f>
        <v>319946.5</v>
      </c>
    </row>
    <row r="480" spans="1:51">
      <c r="A480" s="18" t="s">
        <v>930</v>
      </c>
      <c r="B480" s="19" t="s">
        <v>931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43527.82</v>
      </c>
      <c r="AY480" s="20">
        <v>319946.5</v>
      </c>
    </row>
    <row r="481" spans="1:51">
      <c r="A481" s="18" t="s">
        <v>932</v>
      </c>
      <c r="B481" s="19" t="s">
        <v>933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>
      <c r="A482" s="18" t="s">
        <v>934</v>
      </c>
      <c r="B482" s="19" t="s">
        <v>935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>
      <c r="A483" s="10" t="s">
        <v>936</v>
      </c>
      <c r="B483" s="16" t="s">
        <v>937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>
      <c r="A484" s="18" t="s">
        <v>938</v>
      </c>
      <c r="B484" s="19" t="s">
        <v>939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>
      <c r="A485" s="18" t="s">
        <v>940</v>
      </c>
      <c r="B485" s="19" t="s">
        <v>941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>
      <c r="A486" s="18" t="s">
        <v>942</v>
      </c>
      <c r="B486" s="19" t="s">
        <v>943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>
      <c r="A487" s="18" t="s">
        <v>944</v>
      </c>
      <c r="B487" s="19" t="s">
        <v>945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>
      <c r="A488" s="18" t="s">
        <v>946</v>
      </c>
      <c r="B488" s="19" t="s">
        <v>947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>
      <c r="A489" s="10" t="s">
        <v>948</v>
      </c>
      <c r="B489" s="21" t="s">
        <v>949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>
      <c r="A490" s="10" t="s">
        <v>950</v>
      </c>
      <c r="B490" s="16" t="s">
        <v>951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>
      <c r="A491" s="18" t="s">
        <v>952</v>
      </c>
      <c r="B491" s="19" t="s">
        <v>953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>
      <c r="A492" s="10" t="s">
        <v>954</v>
      </c>
      <c r="B492" s="16" t="s">
        <v>955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>
      <c r="A493" s="18" t="s">
        <v>956</v>
      </c>
      <c r="B493" s="19" t="s">
        <v>957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>
      <c r="A494" s="10" t="s">
        <v>958</v>
      </c>
      <c r="B494" s="21" t="s">
        <v>959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>
      <c r="A495" s="10" t="s">
        <v>960</v>
      </c>
      <c r="B495" s="16" t="s">
        <v>961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>
      <c r="A496" s="18" t="s">
        <v>962</v>
      </c>
      <c r="B496" s="19" t="s">
        <v>963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>
      <c r="A497" s="10" t="s">
        <v>964</v>
      </c>
      <c r="B497" s="16" t="s">
        <v>965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>
      <c r="A498" s="18" t="s">
        <v>966</v>
      </c>
      <c r="B498" s="19" t="s">
        <v>967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>
      <c r="A499" s="10" t="s">
        <v>968</v>
      </c>
      <c r="B499" s="21" t="s">
        <v>969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>
      <c r="A500" s="10" t="s">
        <v>970</v>
      </c>
      <c r="B500" s="16" t="s">
        <v>971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>
      <c r="A501" s="18" t="s">
        <v>972</v>
      </c>
      <c r="B501" s="19" t="s">
        <v>973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>
      <c r="A502" s="10" t="s">
        <v>974</v>
      </c>
      <c r="B502" s="21" t="s">
        <v>975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>
      <c r="A503" s="10" t="s">
        <v>976</v>
      </c>
      <c r="B503" s="16" t="s">
        <v>977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>
      <c r="A504" s="18" t="s">
        <v>978</v>
      </c>
      <c r="B504" s="19" t="s">
        <v>979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>
      <c r="A505" s="10" t="s">
        <v>980</v>
      </c>
      <c r="B505" s="16" t="s">
        <v>981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>
      <c r="A506" s="18" t="s">
        <v>982</v>
      </c>
      <c r="B506" s="19" t="s">
        <v>983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6">
      <c r="A507" s="10" t="s">
        <v>984</v>
      </c>
      <c r="B507" s="24" t="s">
        <v>985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222614.67</v>
      </c>
    </row>
    <row r="508" spans="1:51">
      <c r="A508" s="10" t="s">
        <v>986</v>
      </c>
      <c r="B508" s="21" t="s">
        <v>987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>
      <c r="A509" s="10" t="s">
        <v>988</v>
      </c>
      <c r="B509" s="16" t="s">
        <v>989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>
      <c r="A510" s="10" t="s">
        <v>990</v>
      </c>
      <c r="B510" s="16" t="s">
        <v>991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>
      <c r="A511" s="10" t="s">
        <v>992</v>
      </c>
      <c r="B511" s="16" t="s">
        <v>993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>
      <c r="A512" s="10" t="s">
        <v>994</v>
      </c>
      <c r="B512" s="16" t="s">
        <v>995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>
      <c r="A513" s="10" t="s">
        <v>996</v>
      </c>
      <c r="B513" s="16" t="s">
        <v>997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>
      <c r="A514" s="10" t="s">
        <v>998</v>
      </c>
      <c r="B514" s="16" t="s">
        <v>999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>
      <c r="A515" s="10" t="s">
        <v>1000</v>
      </c>
      <c r="B515" s="16" t="s">
        <v>1001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>
      <c r="A516" s="10" t="s">
        <v>1002</v>
      </c>
      <c r="B516" s="16" t="s">
        <v>1003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>
      <c r="A517" s="10" t="s">
        <v>1004</v>
      </c>
      <c r="B517" s="21" t="s">
        <v>1005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>
      <c r="A518" s="10" t="s">
        <v>1006</v>
      </c>
      <c r="B518" s="16" t="s">
        <v>1007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>
      <c r="A519" s="10" t="s">
        <v>1008</v>
      </c>
      <c r="B519" s="16" t="s">
        <v>1009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>
      <c r="A520" s="10" t="s">
        <v>1010</v>
      </c>
      <c r="B520" s="21" t="s">
        <v>1011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>
      <c r="A521" s="10" t="s">
        <v>1012</v>
      </c>
      <c r="B521" s="16" t="s">
        <v>1013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>
      <c r="A522" s="10" t="s">
        <v>1014</v>
      </c>
      <c r="B522" s="16" t="s">
        <v>1015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>
      <c r="A523" s="10" t="s">
        <v>1016</v>
      </c>
      <c r="B523" s="16" t="s">
        <v>1017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>
      <c r="A524" s="10" t="s">
        <v>1018</v>
      </c>
      <c r="B524" s="16" t="s">
        <v>1019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>
      <c r="A525" s="10" t="s">
        <v>1020</v>
      </c>
      <c r="B525" s="16" t="s">
        <v>1021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>
      <c r="A526" s="10" t="s">
        <v>1022</v>
      </c>
      <c r="B526" s="21" t="s">
        <v>1023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>
      <c r="A527" s="10" t="s">
        <v>1024</v>
      </c>
      <c r="B527" s="16" t="s">
        <v>1025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>
      <c r="A528" s="10" t="s">
        <v>1026</v>
      </c>
      <c r="B528" s="21" t="s">
        <v>1027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>
      <c r="A529" s="10" t="s">
        <v>1028</v>
      </c>
      <c r="B529" s="16" t="s">
        <v>1029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>
      <c r="A530" s="10" t="s">
        <v>1030</v>
      </c>
      <c r="B530" s="21" t="s">
        <v>1031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222614.67</v>
      </c>
    </row>
    <row r="531" spans="1:51">
      <c r="A531" s="10" t="s">
        <v>1032</v>
      </c>
      <c r="B531" s="16" t="s">
        <v>1033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222614.67</v>
      </c>
    </row>
    <row r="532" spans="1:51">
      <c r="A532" s="10" t="s">
        <v>1034</v>
      </c>
      <c r="B532" s="16" t="s">
        <v>1035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>
      <c r="A533" s="10" t="s">
        <v>1036</v>
      </c>
      <c r="B533" s="16" t="s">
        <v>1037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>
      <c r="A534" s="10" t="s">
        <v>1038</v>
      </c>
      <c r="B534" s="16" t="s">
        <v>1039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>
      <c r="A535" s="10" t="s">
        <v>1040</v>
      </c>
      <c r="B535" s="16" t="s">
        <v>1041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>
      <c r="A536" s="10" t="s">
        <v>1042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>
      <c r="A537" s="10" t="s">
        <v>1043</v>
      </c>
      <c r="B537" s="16" t="s">
        <v>1044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>
      <c r="A538" s="10" t="s">
        <v>1045</v>
      </c>
      <c r="B538" s="16" t="s">
        <v>1046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>
      <c r="A539" s="10" t="s">
        <v>1047</v>
      </c>
      <c r="B539" s="16" t="s">
        <v>1048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6">
      <c r="A540" s="10" t="s">
        <v>1049</v>
      </c>
      <c r="B540" s="24" t="s">
        <v>1050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>
      <c r="A541" s="10" t="s">
        <v>1051</v>
      </c>
      <c r="B541" s="21" t="s">
        <v>1052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>
      <c r="A542" s="10" t="s">
        <v>1053</v>
      </c>
      <c r="B542" s="16" t="s">
        <v>1054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>
      <c r="A543" s="29"/>
      <c r="B543" s="46" t="s">
        <v>1055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30">
        <f>AX186+AX372+AX453+AX477+AX507+AX540</f>
        <v>8915396.4600000009</v>
      </c>
      <c r="AY543" s="30">
        <f>AY186+AY372+AY453+AY477+AY507+AY540</f>
        <v>48456377.009999998</v>
      </c>
    </row>
    <row r="544" spans="1:51" ht="16.5" customHeight="1" thickBot="1">
      <c r="B544" s="47" t="s">
        <v>1056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1">
        <f>AX184-AX543</f>
        <v>6144121.6899999976</v>
      </c>
      <c r="AY544" s="31">
        <f>AY184-AY543</f>
        <v>17485836.690000005</v>
      </c>
    </row>
    <row r="545" spans="2:51" ht="15" thickTop="1"/>
    <row r="546" spans="2:51" ht="18">
      <c r="B546" s="34" t="s">
        <v>2</v>
      </c>
    </row>
    <row r="547" spans="2:51">
      <c r="B547" s="1"/>
    </row>
    <row r="548" spans="2:51">
      <c r="B548" s="1"/>
      <c r="AG548" s="51" t="s">
        <v>1065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1057</v>
      </c>
      <c r="AW551" s="48"/>
      <c r="AX551" s="48"/>
      <c r="AY551" s="48"/>
    </row>
    <row r="552" spans="2:51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49" t="s">
        <v>1061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49" t="s">
        <v>1062</v>
      </c>
      <c r="AW552" s="49"/>
      <c r="AX552" s="49"/>
      <c r="AY552" s="49"/>
    </row>
    <row r="553" spans="2:51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0"/>
      <c r="AW553" s="50"/>
      <c r="AX553" s="50"/>
      <c r="AY553" s="50"/>
    </row>
    <row r="554" spans="2:51" ht="15.75" customHeight="1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0" t="s">
        <v>1063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1" t="s">
        <v>1064</v>
      </c>
      <c r="AW554" s="41"/>
      <c r="AX554" s="41"/>
      <c r="AY554" s="41"/>
    </row>
    <row r="555" spans="2:51" ht="15" customHeight="1">
      <c r="D555" s="39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9"/>
      <c r="AV555" s="41"/>
      <c r="AW555" s="41"/>
      <c r="AX555" s="41"/>
      <c r="AY555" s="41"/>
    </row>
    <row r="556" spans="2:51"/>
    <row r="557" spans="2:51" hidden="1"/>
    <row r="558" spans="2:51" hidden="1"/>
    <row r="559" spans="2:51" hidden="1"/>
    <row r="560" spans="2:51" hidden="1"/>
    <row r="561"/>
    <row r="562"/>
    <row r="563"/>
    <row r="564"/>
  </sheetData>
  <sheetProtection algorithmName="SHA-512" hashValue="pAisAgLPGR+4TCobbp7AdQPJjge64mWSKJT+CQPqgylDqWmH1biKjUsuMBk77Pe9gPzSHLoO929upCf4g5Vk7g==" saltValue="HjEf7PYC+/a1I0ridYzvyA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&amp;RFormato F6 -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2020-01-24T18:04:04Z</cp:lastPrinted>
  <dcterms:created xsi:type="dcterms:W3CDTF">2020-01-21T01:41:42Z</dcterms:created>
  <dcterms:modified xsi:type="dcterms:W3CDTF">2020-07-31T03:33:37Z</dcterms:modified>
</cp:coreProperties>
</file>